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"/>
    </mc:Choice>
  </mc:AlternateContent>
  <xr:revisionPtr revIDLastSave="0" documentId="13_ncr:1_{AF6659AE-C8E3-4CD0-8FCB-7AE428D0AF42}" xr6:coauthVersionLast="47" xr6:coauthVersionMax="47" xr10:uidLastSave="{00000000-0000-0000-0000-000000000000}"/>
  <bookViews>
    <workbookView xWindow="4185" yWindow="2145" windowWidth="21600" windowHeight="11295" xr2:uid="{6FC793C9-B001-4DDD-82DD-BE4FCAE4A225}"/>
  </bookViews>
  <sheets>
    <sheet name="Overview" sheetId="1" r:id="rId1"/>
    <sheet name="Metro Bank" sheetId="2" r:id="rId2"/>
    <sheet name="Paypa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H5" i="3"/>
  <c r="K12" i="2"/>
  <c r="H3" i="3"/>
  <c r="H4" i="1"/>
  <c r="H3" i="1"/>
  <c r="E5" i="1"/>
  <c r="D5" i="1"/>
  <c r="C5" i="1"/>
  <c r="H5" i="2"/>
  <c r="K14" i="2"/>
  <c r="K20" i="2" s="1"/>
  <c r="H14" i="2"/>
  <c r="H8" i="2"/>
  <c r="H7" i="2"/>
  <c r="H6" i="2"/>
  <c r="K11" i="2"/>
  <c r="K10" i="2"/>
  <c r="K9" i="2"/>
  <c r="K8" i="2"/>
  <c r="K7" i="2"/>
  <c r="K6" i="2"/>
  <c r="K5" i="2"/>
  <c r="H8" i="3"/>
  <c r="K12" i="3"/>
  <c r="K10" i="3"/>
  <c r="K9" i="3"/>
  <c r="K8" i="3"/>
  <c r="K7" i="3"/>
  <c r="K6" i="3"/>
  <c r="K5" i="3"/>
  <c r="H7" i="3"/>
  <c r="H6" i="3"/>
  <c r="H12" i="3" l="1"/>
  <c r="K18" i="3"/>
  <c r="H5" i="1"/>
  <c r="J8" i="1" s="1"/>
</calcChain>
</file>

<file path=xl/sharedStrings.xml><?xml version="1.0" encoding="utf-8"?>
<sst xmlns="http://schemas.openxmlformats.org/spreadsheetml/2006/main" count="326" uniqueCount="106">
  <si>
    <t>DATE</t>
  </si>
  <si>
    <t>REFERENCE</t>
  </si>
  <si>
    <t>NOTES</t>
  </si>
  <si>
    <t>MONEY OUT (GBP)</t>
  </si>
  <si>
    <t>MONEY IN (GBP)</t>
  </si>
  <si>
    <t>Transfer from PayPal to Metro Bank</t>
  </si>
  <si>
    <t>Payment from Birmingham Tiny Whoops</t>
  </si>
  <si>
    <t>Services at Lightpool Luminaire</t>
  </si>
  <si>
    <t>Account Maintenance Fee</t>
  </si>
  <si>
    <t>Payment to David Allen</t>
  </si>
  <si>
    <t>Stickers</t>
  </si>
  <si>
    <t>Stickers Postage</t>
  </si>
  <si>
    <t>James Rodgers</t>
  </si>
  <si>
    <t>Payment to Imaginations Marquee Hire</t>
  </si>
  <si>
    <t>Marquee Deposit for Shuttleworth 2025</t>
  </si>
  <si>
    <t>Payment to English Chain Direct</t>
  </si>
  <si>
    <t>100m Chain for safety netting bought for Shuttleworth</t>
  </si>
  <si>
    <t>Payment to 24MX</t>
  </si>
  <si>
    <t>Pilot Line tent</t>
  </si>
  <si>
    <t>Payment to Costal Nets</t>
  </si>
  <si>
    <t>100m netting purchased for shuttleworth</t>
  </si>
  <si>
    <t>tent pegs repayment</t>
  </si>
  <si>
    <t>Final payment of marquee for shuttleworth</t>
  </si>
  <si>
    <t>Payment from Shuttleworth (Old Warden)</t>
  </si>
  <si>
    <t>Drone Race Payment from Shuttleworth</t>
  </si>
  <si>
    <t>Generator Petrol for Shuttleworth</t>
  </si>
  <si>
    <t>Payment to John Knight</t>
  </si>
  <si>
    <t>Shuttleworth spend</t>
  </si>
  <si>
    <t>Payment to Jamie Cole</t>
  </si>
  <si>
    <t>Shuttleworth Race Direction Services + 200 cones</t>
  </si>
  <si>
    <t>Payment from Minifigs.me</t>
  </si>
  <si>
    <t>British Championships Sponsorship Package</t>
  </si>
  <si>
    <t>Payment to (DHES) Delta Hawks Event Services</t>
  </si>
  <si>
    <t>Race Direction, Judging and Livestreaming Services at Champs</t>
  </si>
  <si>
    <t>Kit to Buckminster</t>
  </si>
  <si>
    <t>Payment to (YOSC) Yate Outdoor Sports Complex</t>
  </si>
  <si>
    <t>championships Venue Hire</t>
  </si>
  <si>
    <t>Payment to (SGDC) South Gloucestershire Drone Club</t>
  </si>
  <si>
    <t>Championships host club payment</t>
  </si>
  <si>
    <t>Payment to Daniel Carbis</t>
  </si>
  <si>
    <t>BDRA Membership Fee</t>
  </si>
  <si>
    <t>Refund of Trophy Engraving and Postage</t>
  </si>
  <si>
    <t>Payment to Matthew Shawtell</t>
  </si>
  <si>
    <t>Cetus Lite Kits (INVP20250127)</t>
  </si>
  <si>
    <t>Payment to Matthew Neale</t>
  </si>
  <si>
    <t>James Rodgers VRX carriage</t>
  </si>
  <si>
    <t>Shuttleworth 2025 Entry</t>
  </si>
  <si>
    <t>DHES Team Competition Bronze Sponsorship (Invoice Ref - 001)</t>
  </si>
  <si>
    <t>Payment to Import Duty</t>
  </si>
  <si>
    <t>Duty on Tattu supplied prizes</t>
  </si>
  <si>
    <t>Chargeback</t>
  </si>
  <si>
    <t>Championships 2025 Entry</t>
  </si>
  <si>
    <t>Championships 2025 Refund</t>
  </si>
  <si>
    <t>Payment from WeBLEEDfpv</t>
  </si>
  <si>
    <t>Paid on the 19/09/2025 as $500 and converted to GBP on 06/12/2025 @ rate of $1 = &amp;pound;0.7257</t>
  </si>
  <si>
    <t>Move to Metro Bank</t>
  </si>
  <si>
    <t>Payment to Eric Li-Koo</t>
  </si>
  <si>
    <t>Refund for Payment of Champs 2025 T-Shirts</t>
  </si>
  <si>
    <t>Payment to Jack Prosser</t>
  </si>
  <si>
    <t>Champs 1st Place Prize</t>
  </si>
  <si>
    <t>Payment to Stephen Gibbs</t>
  </si>
  <si>
    <t>Champs 2nd Place Prize</t>
  </si>
  <si>
    <t>Payment to Owen Knight</t>
  </si>
  <si>
    <t>Champs 3rd Place Prize</t>
  </si>
  <si>
    <t>Opening Balance</t>
  </si>
  <si>
    <t>Opening Balance for the year</t>
  </si>
  <si>
    <t>Income</t>
  </si>
  <si>
    <t>Expenditure</t>
  </si>
  <si>
    <t>Opening Balance for the Year</t>
  </si>
  <si>
    <t>Metro Bank</t>
  </si>
  <si>
    <t>Paypal</t>
  </si>
  <si>
    <t>Starting Balance</t>
  </si>
  <si>
    <t>Shuttleworth Chargeback</t>
  </si>
  <si>
    <t>Champs T Shirts</t>
  </si>
  <si>
    <t>General Expenditure</t>
  </si>
  <si>
    <t>Champs Refund</t>
  </si>
  <si>
    <t>Shuttleworth Entry Fee</t>
  </si>
  <si>
    <t>Champs Entry Fee</t>
  </si>
  <si>
    <t>Champs Prizes</t>
  </si>
  <si>
    <t>Sponsorships</t>
  </si>
  <si>
    <t>End Balance</t>
  </si>
  <si>
    <t>IN</t>
  </si>
  <si>
    <t>OUT</t>
  </si>
  <si>
    <t>Champs Sponsorships</t>
  </si>
  <si>
    <t xml:space="preserve">Moved to Meto Bank </t>
  </si>
  <si>
    <t>Paypal End Balance</t>
  </si>
  <si>
    <t>David Allen Refund</t>
  </si>
  <si>
    <t>John Knight Refund</t>
  </si>
  <si>
    <t>Shuttleworth</t>
  </si>
  <si>
    <t>Shuttleworth Marquee and Race tent</t>
  </si>
  <si>
    <t>Safety Netting</t>
  </si>
  <si>
    <t>Race Direction (Champs and Shuttleworth)</t>
  </si>
  <si>
    <t>Champs Venue and Club</t>
  </si>
  <si>
    <t>Web Dev Tools</t>
  </si>
  <si>
    <t>Account Maintenance</t>
  </si>
  <si>
    <t>Lightpool Luminaire</t>
  </si>
  <si>
    <t>misc</t>
  </si>
  <si>
    <t>Moved from Paypal</t>
  </si>
  <si>
    <t>Metro Bank End Balance</t>
  </si>
  <si>
    <t>Payment made of $199.50 converted to £149 for refund of Oxygen Builder for new website</t>
  </si>
  <si>
    <t>Transfer IN</t>
  </si>
  <si>
    <t>Transfer OUT</t>
  </si>
  <si>
    <t>P/L</t>
  </si>
  <si>
    <t>VRX Postage</t>
  </si>
  <si>
    <t>BDRA Membership Fee 2025</t>
  </si>
  <si>
    <t>BDRA Membership Fee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</si>
</sst>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25">
    <xf numFmtId="0" fontId="0" fillId="0" borderId="0" xfId="0"/>
    <xf numFmtId="14" fontId="0" fillId="0" borderId="0" xfId="0" applyNumberFormat="1"/>
    <xf numFmtId="0" fontId="3" fillId="4" borderId="0" xfId="3"/>
    <xf numFmtId="0" fontId="1" fillId="2" borderId="0" xfId="1"/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1" fillId="2" borderId="3" xfId="1" applyBorder="1"/>
    <xf numFmtId="0" fontId="2" fillId="3" borderId="3" xfId="2" applyBorder="1"/>
    <xf numFmtId="0" fontId="3" fillId="4" borderId="3" xfId="3" applyBorder="1"/>
    <xf numFmtId="0" fontId="1" fillId="2" borderId="0" xfId="1" applyAlignment="1">
      <alignment horizontal="center"/>
    </xf>
    <xf numFmtId="0" fontId="2" fillId="3" borderId="0" xfId="2" applyAlignment="1">
      <alignment horizontal="center"/>
    </xf>
    <xf numFmtId="2" fontId="0" fillId="0" borderId="0" xfId="0" applyNumberFormat="1"/>
    <xf numFmtId="2" fontId="1" fillId="2" borderId="3" xfId="1" applyNumberFormat="1" applyBorder="1"/>
    <xf numFmtId="0" fontId="3" fillId="4" borderId="1" xfId="3" applyBorder="1"/>
    <xf numFmtId="0" fontId="2" fillId="3" borderId="1" xfId="2" applyBorder="1" applyAlignment="1">
      <alignment horizontal="center"/>
    </xf>
    <xf numFmtId="0" fontId="1" fillId="2" borderId="1" xfId="1" applyBorder="1" applyAlignment="1">
      <alignment horizontal="center"/>
    </xf>
    <xf numFmtId="0" fontId="3" fillId="4" borderId="1" xfId="3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4" xfId="0" applyBorder="1" applyAlignment="1">
      <alignment horizontal="center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A5F54-073A-4C1A-A988-2C357F932BE8}">
  <dimension ref="B2:J8"/>
  <sheetViews>
    <sheetView tabSelected="1" workbookViewId="0">
      <selection activeCell="H19" sqref="H19"/>
    </sheetView>
  </sheetViews>
  <sheetFormatPr defaultRowHeight="15" x14ac:dyDescent="0.25"/>
  <cols>
    <col min="2" max="2" width="16.140625" bestFit="1" customWidth="1"/>
    <col min="3" max="3" width="15.42578125" bestFit="1" customWidth="1"/>
    <col min="6" max="6" width="10.7109375" bestFit="1" customWidth="1"/>
    <col min="7" max="7" width="12.42578125" bestFit="1" customWidth="1"/>
    <col min="8" max="8" width="11.85546875" bestFit="1" customWidth="1"/>
  </cols>
  <sheetData>
    <row r="2" spans="2:10" ht="15.75" thickBot="1" x14ac:dyDescent="0.3">
      <c r="B2" s="6"/>
      <c r="C2" s="5" t="s">
        <v>71</v>
      </c>
      <c r="D2" s="5" t="s">
        <v>81</v>
      </c>
      <c r="E2" s="5" t="s">
        <v>82</v>
      </c>
      <c r="F2" s="5" t="s">
        <v>100</v>
      </c>
      <c r="G2" s="5" t="s">
        <v>101</v>
      </c>
      <c r="H2" s="5" t="s">
        <v>80</v>
      </c>
    </row>
    <row r="3" spans="2:10" ht="15.75" thickTop="1" x14ac:dyDescent="0.25">
      <c r="B3" s="21" t="s">
        <v>69</v>
      </c>
      <c r="C3" s="6">
        <v>2869.78</v>
      </c>
      <c r="D3" s="6">
        <v>1275</v>
      </c>
      <c r="E3" s="6">
        <v>6400.81</v>
      </c>
      <c r="F3" s="12">
        <v>6300</v>
      </c>
      <c r="G3" s="6">
        <v>0</v>
      </c>
      <c r="H3" s="22">
        <f>C3+D3+F3-E3</f>
        <v>4043.9700000000003</v>
      </c>
    </row>
    <row r="4" spans="2:10" ht="15.75" thickBot="1" x14ac:dyDescent="0.3">
      <c r="B4" s="21" t="s">
        <v>70</v>
      </c>
      <c r="C4" s="6">
        <v>3113.58</v>
      </c>
      <c r="D4" s="6">
        <v>5705.25</v>
      </c>
      <c r="E4" s="6">
        <v>1794.16</v>
      </c>
      <c r="F4" s="6">
        <v>0</v>
      </c>
      <c r="G4" s="13">
        <v>6300</v>
      </c>
      <c r="H4" s="23">
        <f>C4+D4-G4-E4</f>
        <v>724.66999999999985</v>
      </c>
    </row>
    <row r="5" spans="2:10" ht="15.75" thickBot="1" x14ac:dyDescent="0.3">
      <c r="B5" s="6"/>
      <c r="C5" s="19">
        <f>C3+C4</f>
        <v>5983.3600000000006</v>
      </c>
      <c r="D5" s="18">
        <f>D3+D4</f>
        <v>6980.25</v>
      </c>
      <c r="E5" s="17">
        <f>E3+E4</f>
        <v>8194.9700000000012</v>
      </c>
      <c r="F5" s="20"/>
      <c r="G5" s="4"/>
      <c r="H5" s="16">
        <f>H3+H4</f>
        <v>4768.6400000000003</v>
      </c>
    </row>
    <row r="7" spans="2:10" ht="15.75" thickBot="1" x14ac:dyDescent="0.3"/>
    <row r="8" spans="2:10" ht="15.75" thickBot="1" x14ac:dyDescent="0.3">
      <c r="I8" s="8" t="s">
        <v>102</v>
      </c>
      <c r="J8" s="10">
        <f>C5-H5</f>
        <v>1214.7200000000003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C55A0-387F-40C7-8B46-2C7E98C02190}">
  <dimension ref="A1:K38"/>
  <sheetViews>
    <sheetView topLeftCell="C1" workbookViewId="0">
      <selection activeCell="H21" sqref="H21"/>
    </sheetView>
  </sheetViews>
  <sheetFormatPr defaultRowHeight="15" x14ac:dyDescent="0.25"/>
  <cols>
    <col min="1" max="1" width="10.42578125" style="1" bestFit="1" customWidth="1"/>
    <col min="2" max="2" width="48.42578125" bestFit="1" customWidth="1"/>
    <col min="3" max="3" width="86.42578125" bestFit="1" customWidth="1"/>
    <col min="4" max="4" width="17.28515625" bestFit="1" customWidth="1"/>
    <col min="5" max="5" width="15.42578125" bestFit="1" customWidth="1"/>
    <col min="7" max="7" width="21.140625" bestFit="1" customWidth="1"/>
    <col min="10" max="10" width="39.140625" bestFit="1" customWidth="1"/>
  </cols>
  <sheetData>
    <row r="1" spans="1:11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</row>
    <row r="2" spans="1:11" ht="15.75" thickBot="1" x14ac:dyDescent="0.3">
      <c r="B2" t="s">
        <v>64</v>
      </c>
      <c r="C2" t="s">
        <v>68</v>
      </c>
      <c r="E2">
        <v>2869.78</v>
      </c>
      <c r="G2" s="24" t="s">
        <v>66</v>
      </c>
      <c r="H2" s="24"/>
      <c r="J2" s="24" t="s">
        <v>67</v>
      </c>
      <c r="K2" s="24"/>
    </row>
    <row r="3" spans="1:11" ht="15.75" thickTop="1" x14ac:dyDescent="0.25">
      <c r="A3" s="1">
        <v>45685</v>
      </c>
      <c r="B3" t="s">
        <v>8</v>
      </c>
      <c r="D3">
        <v>8</v>
      </c>
      <c r="E3">
        <v>0</v>
      </c>
      <c r="G3" t="s">
        <v>64</v>
      </c>
      <c r="H3">
        <v>2869.78</v>
      </c>
    </row>
    <row r="4" spans="1:11" x14ac:dyDescent="0.25">
      <c r="A4" s="1">
        <v>45681</v>
      </c>
      <c r="B4" t="s">
        <v>9</v>
      </c>
      <c r="C4" t="s">
        <v>10</v>
      </c>
      <c r="D4">
        <v>141.08000000000001</v>
      </c>
      <c r="E4">
        <v>0</v>
      </c>
    </row>
    <row r="5" spans="1:11" x14ac:dyDescent="0.25">
      <c r="A5" s="1">
        <v>45681</v>
      </c>
      <c r="B5" t="s">
        <v>9</v>
      </c>
      <c r="C5" t="s">
        <v>11</v>
      </c>
      <c r="D5">
        <v>9.4</v>
      </c>
      <c r="E5">
        <v>0</v>
      </c>
      <c r="G5" t="s">
        <v>88</v>
      </c>
      <c r="H5">
        <f>E19</f>
        <v>1000</v>
      </c>
      <c r="J5" t="s">
        <v>86</v>
      </c>
      <c r="K5">
        <f>D4+D5+D8+D17+D20+D28</f>
        <v>425.28</v>
      </c>
    </row>
    <row r="6" spans="1:11" x14ac:dyDescent="0.25">
      <c r="A6" s="1">
        <v>45716</v>
      </c>
      <c r="B6" t="s">
        <v>8</v>
      </c>
      <c r="D6">
        <v>8</v>
      </c>
      <c r="E6">
        <v>0</v>
      </c>
      <c r="G6" t="s">
        <v>83</v>
      </c>
      <c r="H6">
        <f>E25</f>
        <v>300</v>
      </c>
      <c r="J6" t="s">
        <v>87</v>
      </c>
      <c r="K6">
        <f>D21</f>
        <v>285.37</v>
      </c>
    </row>
    <row r="7" spans="1:11" x14ac:dyDescent="0.25">
      <c r="A7" s="1">
        <v>45701</v>
      </c>
      <c r="B7" t="s">
        <v>12</v>
      </c>
      <c r="C7" t="s">
        <v>103</v>
      </c>
      <c r="D7">
        <v>0</v>
      </c>
      <c r="E7" s="3">
        <v>25</v>
      </c>
      <c r="G7" t="s">
        <v>95</v>
      </c>
      <c r="H7">
        <f>E36</f>
        <v>400</v>
      </c>
      <c r="J7" t="s">
        <v>89</v>
      </c>
      <c r="K7">
        <f>D11+D18+D14</f>
        <v>1094.98</v>
      </c>
    </row>
    <row r="8" spans="1:11" x14ac:dyDescent="0.25">
      <c r="A8" s="1">
        <v>45698</v>
      </c>
      <c r="B8" t="s">
        <v>9</v>
      </c>
      <c r="D8">
        <v>24.35</v>
      </c>
      <c r="E8">
        <v>0</v>
      </c>
      <c r="G8" t="s">
        <v>96</v>
      </c>
      <c r="H8">
        <f>E7</f>
        <v>25</v>
      </c>
      <c r="J8" t="s">
        <v>90</v>
      </c>
      <c r="K8">
        <f>D13+D15</f>
        <v>906.3</v>
      </c>
    </row>
    <row r="9" spans="1:11" x14ac:dyDescent="0.25">
      <c r="A9" s="1">
        <v>45744</v>
      </c>
      <c r="B9" t="s">
        <v>8</v>
      </c>
      <c r="D9">
        <v>8</v>
      </c>
      <c r="E9">
        <v>0</v>
      </c>
      <c r="J9" t="s">
        <v>91</v>
      </c>
      <c r="K9">
        <f>D23+D26</f>
        <v>1443.88</v>
      </c>
    </row>
    <row r="10" spans="1:11" x14ac:dyDescent="0.25">
      <c r="A10" s="1">
        <v>45775</v>
      </c>
      <c r="B10" t="s">
        <v>8</v>
      </c>
      <c r="D10">
        <v>8</v>
      </c>
      <c r="E10">
        <v>0</v>
      </c>
      <c r="J10" t="s">
        <v>92</v>
      </c>
      <c r="K10">
        <f>D31+D33</f>
        <v>2000</v>
      </c>
    </row>
    <row r="11" spans="1:11" x14ac:dyDescent="0.25">
      <c r="A11" s="1">
        <v>45775</v>
      </c>
      <c r="B11" t="s">
        <v>13</v>
      </c>
      <c r="C11" t="s">
        <v>14</v>
      </c>
      <c r="D11">
        <v>240</v>
      </c>
      <c r="E11">
        <v>0</v>
      </c>
      <c r="J11" t="s">
        <v>93</v>
      </c>
      <c r="K11">
        <f>D37</f>
        <v>149</v>
      </c>
    </row>
    <row r="12" spans="1:11" x14ac:dyDescent="0.25">
      <c r="A12" s="1">
        <v>45805</v>
      </c>
      <c r="B12" t="s">
        <v>8</v>
      </c>
      <c r="D12">
        <v>8</v>
      </c>
      <c r="E12">
        <v>0</v>
      </c>
      <c r="J12" t="s">
        <v>94</v>
      </c>
      <c r="K12">
        <f>D3+D6+D9+D10+D12+D16+D22+D24+D29+D30+D35+D38</f>
        <v>96</v>
      </c>
    </row>
    <row r="13" spans="1:11" ht="15.75" thickBot="1" x14ac:dyDescent="0.3">
      <c r="A13" s="1">
        <v>45819</v>
      </c>
      <c r="B13" t="s">
        <v>15</v>
      </c>
      <c r="C13" t="s">
        <v>16</v>
      </c>
      <c r="D13">
        <v>51.9</v>
      </c>
      <c r="E13">
        <v>0</v>
      </c>
    </row>
    <row r="14" spans="1:11" ht="15.75" thickBot="1" x14ac:dyDescent="0.3">
      <c r="A14" s="1">
        <v>45819</v>
      </c>
      <c r="B14" t="s">
        <v>17</v>
      </c>
      <c r="C14" t="s">
        <v>18</v>
      </c>
      <c r="D14">
        <v>144.97999999999999</v>
      </c>
      <c r="E14">
        <v>0</v>
      </c>
      <c r="G14" s="8" t="s">
        <v>81</v>
      </c>
      <c r="H14" s="9">
        <f>SUM(H5:H8)</f>
        <v>1725</v>
      </c>
      <c r="J14" s="8" t="s">
        <v>82</v>
      </c>
      <c r="K14" s="10">
        <f>SUM(K5:K12)</f>
        <v>6400.81</v>
      </c>
    </row>
    <row r="15" spans="1:11" ht="15.75" thickBot="1" x14ac:dyDescent="0.3">
      <c r="A15" s="1">
        <v>45819</v>
      </c>
      <c r="B15" t="s">
        <v>19</v>
      </c>
      <c r="C15" t="s">
        <v>20</v>
      </c>
      <c r="D15">
        <v>854.4</v>
      </c>
      <c r="E15">
        <v>0</v>
      </c>
    </row>
    <row r="16" spans="1:11" ht="15.75" thickBot="1" x14ac:dyDescent="0.3">
      <c r="A16" s="1">
        <v>45835</v>
      </c>
      <c r="B16" t="s">
        <v>8</v>
      </c>
      <c r="D16">
        <v>8</v>
      </c>
      <c r="E16">
        <v>0</v>
      </c>
      <c r="G16" s="8" t="s">
        <v>97</v>
      </c>
      <c r="H16" s="11">
        <v>6300</v>
      </c>
    </row>
    <row r="17" spans="1:11" x14ac:dyDescent="0.25">
      <c r="A17" s="1">
        <v>45838</v>
      </c>
      <c r="B17" t="s">
        <v>9</v>
      </c>
      <c r="C17" t="s">
        <v>21</v>
      </c>
      <c r="D17">
        <v>37.72</v>
      </c>
      <c r="E17">
        <v>0</v>
      </c>
    </row>
    <row r="18" spans="1:11" x14ac:dyDescent="0.25">
      <c r="A18" s="1">
        <v>45842</v>
      </c>
      <c r="B18" t="s">
        <v>13</v>
      </c>
      <c r="C18" t="s">
        <v>22</v>
      </c>
      <c r="D18">
        <v>710</v>
      </c>
      <c r="E18">
        <v>0</v>
      </c>
    </row>
    <row r="19" spans="1:11" ht="15.75" thickBot="1" x14ac:dyDescent="0.3">
      <c r="A19" s="1">
        <v>45849</v>
      </c>
      <c r="B19" t="s">
        <v>23</v>
      </c>
      <c r="C19" t="s">
        <v>24</v>
      </c>
      <c r="D19">
        <v>0</v>
      </c>
      <c r="E19" s="3">
        <v>1000</v>
      </c>
    </row>
    <row r="20" spans="1:11" ht="15.75" thickBot="1" x14ac:dyDescent="0.3">
      <c r="A20" s="1">
        <v>45856</v>
      </c>
      <c r="B20" t="s">
        <v>9</v>
      </c>
      <c r="C20" t="s">
        <v>25</v>
      </c>
      <c r="D20">
        <v>30</v>
      </c>
      <c r="E20">
        <v>0</v>
      </c>
      <c r="J20" s="8" t="s">
        <v>98</v>
      </c>
      <c r="K20" s="9">
        <f>H3+H14+H16-K14</f>
        <v>4493.97</v>
      </c>
    </row>
    <row r="21" spans="1:11" x14ac:dyDescent="0.25">
      <c r="A21" s="1">
        <v>45859</v>
      </c>
      <c r="B21" t="s">
        <v>26</v>
      </c>
      <c r="C21" t="s">
        <v>27</v>
      </c>
      <c r="D21">
        <v>285.37</v>
      </c>
      <c r="E21">
        <v>0</v>
      </c>
    </row>
    <row r="22" spans="1:11" x14ac:dyDescent="0.25">
      <c r="A22" s="1">
        <v>45866</v>
      </c>
      <c r="B22" t="s">
        <v>8</v>
      </c>
      <c r="D22">
        <v>8</v>
      </c>
      <c r="E22">
        <v>0</v>
      </c>
    </row>
    <row r="23" spans="1:11" x14ac:dyDescent="0.25">
      <c r="A23" s="1">
        <v>45876</v>
      </c>
      <c r="B23" t="s">
        <v>28</v>
      </c>
      <c r="C23" t="s">
        <v>29</v>
      </c>
      <c r="D23">
        <v>243.88</v>
      </c>
      <c r="E23">
        <v>0</v>
      </c>
    </row>
    <row r="24" spans="1:11" x14ac:dyDescent="0.25">
      <c r="A24" s="1">
        <v>45897</v>
      </c>
      <c r="B24" t="s">
        <v>8</v>
      </c>
      <c r="D24">
        <v>8</v>
      </c>
      <c r="E24">
        <v>0</v>
      </c>
    </row>
    <row r="25" spans="1:11" x14ac:dyDescent="0.25">
      <c r="A25" s="1">
        <v>45917</v>
      </c>
      <c r="B25" t="s">
        <v>30</v>
      </c>
      <c r="C25" t="s">
        <v>31</v>
      </c>
      <c r="D25">
        <v>0</v>
      </c>
      <c r="E25" s="3">
        <v>300</v>
      </c>
    </row>
    <row r="26" spans="1:11" x14ac:dyDescent="0.25">
      <c r="A26" s="1">
        <v>45923</v>
      </c>
      <c r="B26" t="s">
        <v>32</v>
      </c>
      <c r="C26" t="s">
        <v>33</v>
      </c>
      <c r="D26">
        <v>1200</v>
      </c>
      <c r="E26">
        <v>0</v>
      </c>
    </row>
    <row r="27" spans="1:11" x14ac:dyDescent="0.25">
      <c r="A27" s="1">
        <v>45923</v>
      </c>
      <c r="B27" t="s">
        <v>5</v>
      </c>
      <c r="D27">
        <v>0</v>
      </c>
      <c r="E27" s="2">
        <v>1800</v>
      </c>
    </row>
    <row r="28" spans="1:11" x14ac:dyDescent="0.25">
      <c r="A28" s="1">
        <v>45929</v>
      </c>
      <c r="B28" t="s">
        <v>9</v>
      </c>
      <c r="C28" t="s">
        <v>34</v>
      </c>
      <c r="D28">
        <v>182.73</v>
      </c>
      <c r="E28">
        <v>0</v>
      </c>
    </row>
    <row r="29" spans="1:11" x14ac:dyDescent="0.25">
      <c r="A29" s="1">
        <v>45926</v>
      </c>
      <c r="B29" t="s">
        <v>8</v>
      </c>
      <c r="D29">
        <v>8</v>
      </c>
      <c r="E29">
        <v>0</v>
      </c>
    </row>
    <row r="30" spans="1:11" x14ac:dyDescent="0.25">
      <c r="A30" s="1">
        <v>45958</v>
      </c>
      <c r="B30" t="s">
        <v>8</v>
      </c>
      <c r="D30">
        <v>8</v>
      </c>
      <c r="E30">
        <v>0</v>
      </c>
    </row>
    <row r="31" spans="1:11" x14ac:dyDescent="0.25">
      <c r="A31" s="1">
        <v>45966</v>
      </c>
      <c r="B31" t="s">
        <v>35</v>
      </c>
      <c r="C31" t="s">
        <v>36</v>
      </c>
      <c r="D31">
        <v>1500</v>
      </c>
      <c r="E31">
        <v>0</v>
      </c>
    </row>
    <row r="32" spans="1:11" x14ac:dyDescent="0.25">
      <c r="A32" s="1">
        <v>45966</v>
      </c>
      <c r="B32" t="s">
        <v>5</v>
      </c>
      <c r="D32">
        <v>0</v>
      </c>
      <c r="E32" s="2">
        <v>500</v>
      </c>
    </row>
    <row r="33" spans="1:5" x14ac:dyDescent="0.25">
      <c r="A33" s="1">
        <v>45972</v>
      </c>
      <c r="B33" t="s">
        <v>37</v>
      </c>
      <c r="C33" t="s">
        <v>38</v>
      </c>
      <c r="D33">
        <v>500</v>
      </c>
      <c r="E33">
        <v>0</v>
      </c>
    </row>
    <row r="34" spans="1:5" x14ac:dyDescent="0.25">
      <c r="A34" s="1">
        <v>45975</v>
      </c>
      <c r="B34" t="s">
        <v>5</v>
      </c>
      <c r="D34">
        <v>0</v>
      </c>
      <c r="E34" s="2">
        <v>4000</v>
      </c>
    </row>
    <row r="35" spans="1:5" x14ac:dyDescent="0.25">
      <c r="A35" s="1">
        <v>45989</v>
      </c>
      <c r="B35" t="s">
        <v>8</v>
      </c>
      <c r="D35">
        <v>8</v>
      </c>
      <c r="E35">
        <v>0</v>
      </c>
    </row>
    <row r="36" spans="1:5" x14ac:dyDescent="0.25">
      <c r="A36" s="1">
        <v>45999</v>
      </c>
      <c r="B36" t="s">
        <v>6</v>
      </c>
      <c r="C36" t="s">
        <v>7</v>
      </c>
      <c r="D36">
        <v>0</v>
      </c>
      <c r="E36" s="3">
        <v>400</v>
      </c>
    </row>
    <row r="37" spans="1:5" x14ac:dyDescent="0.25">
      <c r="A37" s="1">
        <v>46002</v>
      </c>
      <c r="B37" t="s">
        <v>39</v>
      </c>
      <c r="C37" t="s">
        <v>99</v>
      </c>
      <c r="D37">
        <v>149</v>
      </c>
      <c r="E37">
        <v>0</v>
      </c>
    </row>
    <row r="38" spans="1:5" x14ac:dyDescent="0.25">
      <c r="A38" s="1">
        <v>46015</v>
      </c>
      <c r="B38" t="s">
        <v>8</v>
      </c>
      <c r="D38">
        <v>8</v>
      </c>
      <c r="E38">
        <v>0</v>
      </c>
    </row>
  </sheetData>
  <mergeCells count="2">
    <mergeCell ref="G2:H2"/>
    <mergeCell ref="J2:K2"/>
  </mergeCells>
  <conditionalFormatting sqref="D3:D1048576">
    <cfRule type="cellIs" dxfId="2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4C472-B858-4610-A49A-FEB14B714B4A}">
  <dimension ref="A1:K202"/>
  <sheetViews>
    <sheetView topLeftCell="B1" workbookViewId="0">
      <selection activeCell="K18" sqref="K18"/>
    </sheetView>
  </sheetViews>
  <sheetFormatPr defaultRowHeight="15" x14ac:dyDescent="0.25"/>
  <cols>
    <col min="1" max="1" width="10.42578125" style="1" bestFit="1" customWidth="1"/>
    <col min="2" max="2" width="42.140625" bestFit="1" customWidth="1"/>
    <col min="3" max="3" width="57.42578125" bestFit="1" customWidth="1"/>
    <col min="4" max="4" width="17.28515625" bestFit="1" customWidth="1"/>
    <col min="5" max="5" width="15.42578125" bestFit="1" customWidth="1"/>
    <col min="7" max="7" width="25.5703125" bestFit="1" customWidth="1"/>
    <col min="8" max="8" width="7.5703125" bestFit="1" customWidth="1"/>
    <col min="10" max="10" width="23.28515625" bestFit="1" customWidth="1"/>
    <col min="11" max="11" width="11.28515625" bestFit="1" customWidth="1"/>
  </cols>
  <sheetData>
    <row r="1" spans="1:11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</row>
    <row r="2" spans="1:11" ht="15.75" thickBot="1" x14ac:dyDescent="0.3">
      <c r="B2" t="s">
        <v>64</v>
      </c>
      <c r="C2" t="s">
        <v>65</v>
      </c>
      <c r="D2">
        <v>0</v>
      </c>
      <c r="E2" s="2">
        <v>3113.58</v>
      </c>
      <c r="G2" s="24" t="s">
        <v>66</v>
      </c>
      <c r="H2" s="24"/>
      <c r="J2" s="24" t="s">
        <v>67</v>
      </c>
      <c r="K2" s="24"/>
    </row>
    <row r="3" spans="1:11" ht="15.75" thickTop="1" x14ac:dyDescent="0.25">
      <c r="A3" s="1">
        <v>45658</v>
      </c>
      <c r="B3" t="s">
        <v>40</v>
      </c>
      <c r="D3">
        <v>0</v>
      </c>
      <c r="E3">
        <v>9.41</v>
      </c>
      <c r="G3" t="s">
        <v>64</v>
      </c>
      <c r="H3" s="14">
        <f>E2</f>
        <v>3113.58</v>
      </c>
    </row>
    <row r="4" spans="1:11" x14ac:dyDescent="0.25">
      <c r="A4" s="1">
        <v>45658</v>
      </c>
      <c r="B4" t="s">
        <v>40</v>
      </c>
      <c r="D4">
        <v>0</v>
      </c>
      <c r="E4">
        <v>9.41</v>
      </c>
      <c r="H4" s="14"/>
    </row>
    <row r="5" spans="1:11" x14ac:dyDescent="0.25">
      <c r="A5" s="1">
        <v>45660</v>
      </c>
      <c r="B5" t="s">
        <v>40</v>
      </c>
      <c r="D5">
        <v>0</v>
      </c>
      <c r="E5">
        <v>9.41</v>
      </c>
      <c r="G5" t="s">
        <v>104</v>
      </c>
      <c r="H5" s="14">
        <f>SUM(E3:E37)+SUM(E39:E68)+SUM(E71:E75)+E91+SUM(E95:E98)+E102+E105+SUM(E109:E113)+E117+SUM(E120:E122)+SUM(E124:E129)+E146+E151+E177+E179</f>
        <v>833.23999999999967</v>
      </c>
      <c r="J5" t="s">
        <v>74</v>
      </c>
      <c r="K5" s="14">
        <f>D38+D69+D70+D108</f>
        <v>619.89</v>
      </c>
    </row>
    <row r="6" spans="1:11" x14ac:dyDescent="0.25">
      <c r="A6" s="1">
        <v>45661</v>
      </c>
      <c r="B6" t="s">
        <v>40</v>
      </c>
      <c r="D6">
        <v>0</v>
      </c>
      <c r="E6">
        <v>9.41</v>
      </c>
      <c r="G6" t="s">
        <v>76</v>
      </c>
      <c r="H6" s="14">
        <f>SUM(E76:E90)+SUM(E92:E94)+SUM(E99:E101)+SUM(E103:E104)+E106+SUM(E114:E116)+SUM(E118:E119)</f>
        <v>1680.8400000000006</v>
      </c>
      <c r="J6" t="s">
        <v>73</v>
      </c>
      <c r="K6" s="14">
        <f>D185</f>
        <v>447.75</v>
      </c>
    </row>
    <row r="7" spans="1:11" x14ac:dyDescent="0.25">
      <c r="A7" s="1">
        <v>45661</v>
      </c>
      <c r="B7" t="s">
        <v>40</v>
      </c>
      <c r="D7">
        <v>0</v>
      </c>
      <c r="E7">
        <v>9.41</v>
      </c>
      <c r="G7" t="s">
        <v>77</v>
      </c>
      <c r="H7" s="14">
        <f>SUM(E130:E145)+SUM(E147:E150)+SUM(E152:E176)+E178+E180</f>
        <v>2724.1200000000008</v>
      </c>
      <c r="J7" t="s">
        <v>75</v>
      </c>
      <c r="K7" s="14">
        <f>D181+D182</f>
        <v>116.52</v>
      </c>
    </row>
    <row r="8" spans="1:11" x14ac:dyDescent="0.25">
      <c r="A8" s="1">
        <v>45661</v>
      </c>
      <c r="B8" t="s">
        <v>40</v>
      </c>
      <c r="D8">
        <v>0</v>
      </c>
      <c r="E8">
        <v>9.41</v>
      </c>
      <c r="G8" t="s">
        <v>83</v>
      </c>
      <c r="H8" s="14">
        <f>E183</f>
        <v>362.87</v>
      </c>
      <c r="J8" t="s">
        <v>72</v>
      </c>
      <c r="K8" s="14">
        <f>D123</f>
        <v>60</v>
      </c>
    </row>
    <row r="9" spans="1:11" x14ac:dyDescent="0.25">
      <c r="A9" s="1">
        <v>45661</v>
      </c>
      <c r="B9" t="s">
        <v>40</v>
      </c>
      <c r="D9">
        <v>0</v>
      </c>
      <c r="E9">
        <v>9.41</v>
      </c>
      <c r="G9" t="s">
        <v>105</v>
      </c>
      <c r="H9">
        <f>SUM(E191:E202)</f>
        <v>104.17999999999998</v>
      </c>
      <c r="J9" t="s">
        <v>78</v>
      </c>
      <c r="K9" s="14">
        <f>D186+D187+D188</f>
        <v>350</v>
      </c>
    </row>
    <row r="10" spans="1:11" x14ac:dyDescent="0.25">
      <c r="A10" s="1">
        <v>45661</v>
      </c>
      <c r="B10" t="s">
        <v>40</v>
      </c>
      <c r="D10">
        <v>0</v>
      </c>
      <c r="E10">
        <v>9.41</v>
      </c>
      <c r="J10" t="s">
        <v>79</v>
      </c>
      <c r="K10" s="14">
        <f>D107</f>
        <v>200</v>
      </c>
    </row>
    <row r="11" spans="1:11" ht="15.75" thickBot="1" x14ac:dyDescent="0.3">
      <c r="A11" s="1">
        <v>45662</v>
      </c>
      <c r="B11" t="s">
        <v>40</v>
      </c>
      <c r="D11">
        <v>0</v>
      </c>
      <c r="E11">
        <v>9.41</v>
      </c>
    </row>
    <row r="12" spans="1:11" ht="15.75" thickBot="1" x14ac:dyDescent="0.3">
      <c r="A12" s="1">
        <v>45662</v>
      </c>
      <c r="B12" t="s">
        <v>40</v>
      </c>
      <c r="D12">
        <v>0</v>
      </c>
      <c r="E12">
        <v>9.41</v>
      </c>
      <c r="G12" s="8" t="s">
        <v>81</v>
      </c>
      <c r="H12" s="15">
        <f>SUM(H5:H9)</f>
        <v>5705.2500000000009</v>
      </c>
      <c r="J12" s="8" t="s">
        <v>82</v>
      </c>
      <c r="K12" s="10">
        <f>SUM(K5:K10)</f>
        <v>1794.1599999999999</v>
      </c>
    </row>
    <row r="13" spans="1:11" ht="15.75" thickBot="1" x14ac:dyDescent="0.3">
      <c r="A13" s="1">
        <v>45662</v>
      </c>
      <c r="B13" t="s">
        <v>40</v>
      </c>
      <c r="D13">
        <v>0</v>
      </c>
      <c r="E13">
        <v>9.41</v>
      </c>
    </row>
    <row r="14" spans="1:11" ht="15.75" thickBot="1" x14ac:dyDescent="0.3">
      <c r="A14" s="1">
        <v>45662</v>
      </c>
      <c r="B14" t="s">
        <v>40</v>
      </c>
      <c r="D14">
        <v>0</v>
      </c>
      <c r="E14">
        <v>9.41</v>
      </c>
      <c r="G14" s="7"/>
      <c r="J14" s="8" t="s">
        <v>84</v>
      </c>
      <c r="K14" s="11">
        <v>6300</v>
      </c>
    </row>
    <row r="15" spans="1:11" x14ac:dyDescent="0.25">
      <c r="A15" s="1">
        <v>45662</v>
      </c>
      <c r="B15" t="s">
        <v>40</v>
      </c>
      <c r="D15">
        <v>0</v>
      </c>
      <c r="E15">
        <v>9.41</v>
      </c>
    </row>
    <row r="16" spans="1:11" x14ac:dyDescent="0.25">
      <c r="A16" s="1">
        <v>45662</v>
      </c>
      <c r="B16" t="s">
        <v>40</v>
      </c>
      <c r="D16">
        <v>0</v>
      </c>
      <c r="E16">
        <v>9.41</v>
      </c>
    </row>
    <row r="17" spans="1:11" ht="15.75" thickBot="1" x14ac:dyDescent="0.3">
      <c r="A17" s="1">
        <v>45662</v>
      </c>
      <c r="B17" t="s">
        <v>40</v>
      </c>
      <c r="D17">
        <v>0</v>
      </c>
      <c r="E17">
        <v>9.41</v>
      </c>
    </row>
    <row r="18" spans="1:11" ht="15.75" thickBot="1" x14ac:dyDescent="0.3">
      <c r="A18" s="1">
        <v>45662</v>
      </c>
      <c r="B18" t="s">
        <v>40</v>
      </c>
      <c r="D18">
        <v>0</v>
      </c>
      <c r="E18">
        <v>9.41</v>
      </c>
      <c r="J18" s="8" t="s">
        <v>85</v>
      </c>
      <c r="K18" s="9">
        <f>H3+H12-K12-K14</f>
        <v>724.67000000000189</v>
      </c>
    </row>
    <row r="19" spans="1:11" x14ac:dyDescent="0.25">
      <c r="A19" s="1">
        <v>45662</v>
      </c>
      <c r="B19" t="s">
        <v>40</v>
      </c>
      <c r="D19">
        <v>0</v>
      </c>
      <c r="E19">
        <v>9.41</v>
      </c>
    </row>
    <row r="20" spans="1:11" x14ac:dyDescent="0.25">
      <c r="A20" s="1">
        <v>45662</v>
      </c>
      <c r="B20" t="s">
        <v>40</v>
      </c>
      <c r="D20">
        <v>0</v>
      </c>
      <c r="E20">
        <v>9.41</v>
      </c>
    </row>
    <row r="21" spans="1:11" x14ac:dyDescent="0.25">
      <c r="A21" s="1">
        <v>45662</v>
      </c>
      <c r="B21" t="s">
        <v>40</v>
      </c>
      <c r="D21">
        <v>0</v>
      </c>
      <c r="E21">
        <v>9.41</v>
      </c>
    </row>
    <row r="22" spans="1:11" x14ac:dyDescent="0.25">
      <c r="A22" s="1">
        <v>45662</v>
      </c>
      <c r="B22" t="s">
        <v>40</v>
      </c>
      <c r="D22">
        <v>0</v>
      </c>
      <c r="E22">
        <v>9.41</v>
      </c>
    </row>
    <row r="23" spans="1:11" x14ac:dyDescent="0.25">
      <c r="A23" s="1">
        <v>45662</v>
      </c>
      <c r="B23" t="s">
        <v>40</v>
      </c>
      <c r="D23">
        <v>0</v>
      </c>
      <c r="E23">
        <v>9.41</v>
      </c>
    </row>
    <row r="24" spans="1:11" x14ac:dyDescent="0.25">
      <c r="A24" s="1">
        <v>45662</v>
      </c>
      <c r="B24" t="s">
        <v>40</v>
      </c>
      <c r="D24">
        <v>0</v>
      </c>
      <c r="E24">
        <v>9.41</v>
      </c>
    </row>
    <row r="25" spans="1:11" x14ac:dyDescent="0.25">
      <c r="A25" s="1">
        <v>45662</v>
      </c>
      <c r="B25" t="s">
        <v>40</v>
      </c>
      <c r="D25">
        <v>0</v>
      </c>
      <c r="E25">
        <v>9.41</v>
      </c>
    </row>
    <row r="26" spans="1:11" x14ac:dyDescent="0.25">
      <c r="A26" s="1">
        <v>45662</v>
      </c>
      <c r="B26" t="s">
        <v>40</v>
      </c>
      <c r="D26">
        <v>0</v>
      </c>
      <c r="E26">
        <v>9.41</v>
      </c>
    </row>
    <row r="27" spans="1:11" x14ac:dyDescent="0.25">
      <c r="A27" s="1">
        <v>45662</v>
      </c>
      <c r="B27" t="s">
        <v>40</v>
      </c>
      <c r="D27">
        <v>0</v>
      </c>
      <c r="E27">
        <v>9.41</v>
      </c>
    </row>
    <row r="28" spans="1:11" x14ac:dyDescent="0.25">
      <c r="A28" s="1">
        <v>45662</v>
      </c>
      <c r="B28" t="s">
        <v>40</v>
      </c>
      <c r="D28">
        <v>0</v>
      </c>
      <c r="E28">
        <v>9.41</v>
      </c>
    </row>
    <row r="29" spans="1:11" x14ac:dyDescent="0.25">
      <c r="A29" s="1">
        <v>45662</v>
      </c>
      <c r="B29" t="s">
        <v>40</v>
      </c>
      <c r="D29">
        <v>0</v>
      </c>
      <c r="E29">
        <v>0.67</v>
      </c>
    </row>
    <row r="30" spans="1:11" x14ac:dyDescent="0.25">
      <c r="A30" s="1">
        <v>45662</v>
      </c>
      <c r="B30" t="s">
        <v>40</v>
      </c>
      <c r="D30">
        <v>0</v>
      </c>
      <c r="E30">
        <v>0.67</v>
      </c>
    </row>
    <row r="31" spans="1:11" x14ac:dyDescent="0.25">
      <c r="A31" s="1">
        <v>45663</v>
      </c>
      <c r="B31" t="s">
        <v>40</v>
      </c>
      <c r="D31">
        <v>0</v>
      </c>
      <c r="E31">
        <v>9.41</v>
      </c>
    </row>
    <row r="32" spans="1:11" x14ac:dyDescent="0.25">
      <c r="A32" s="1">
        <v>45664</v>
      </c>
      <c r="B32" t="s">
        <v>40</v>
      </c>
      <c r="D32">
        <v>0</v>
      </c>
      <c r="E32">
        <v>9.41</v>
      </c>
    </row>
    <row r="33" spans="1:5" x14ac:dyDescent="0.25">
      <c r="A33" s="1">
        <v>45664</v>
      </c>
      <c r="B33" t="s">
        <v>40</v>
      </c>
      <c r="D33">
        <v>0</v>
      </c>
      <c r="E33">
        <v>9.41</v>
      </c>
    </row>
    <row r="34" spans="1:5" x14ac:dyDescent="0.25">
      <c r="A34" s="1">
        <v>45664</v>
      </c>
      <c r="B34" t="s">
        <v>40</v>
      </c>
      <c r="D34">
        <v>0</v>
      </c>
      <c r="E34">
        <v>9.41</v>
      </c>
    </row>
    <row r="35" spans="1:5" x14ac:dyDescent="0.25">
      <c r="A35" s="1">
        <v>45668</v>
      </c>
      <c r="B35" t="s">
        <v>40</v>
      </c>
      <c r="D35">
        <v>0</v>
      </c>
      <c r="E35">
        <v>9.41</v>
      </c>
    </row>
    <row r="36" spans="1:5" x14ac:dyDescent="0.25">
      <c r="A36" s="1">
        <v>45669</v>
      </c>
      <c r="B36" t="s">
        <v>40</v>
      </c>
      <c r="D36">
        <v>0</v>
      </c>
      <c r="E36">
        <v>9.41</v>
      </c>
    </row>
    <row r="37" spans="1:5" x14ac:dyDescent="0.25">
      <c r="A37" s="1">
        <v>45672</v>
      </c>
      <c r="B37" t="s">
        <v>40</v>
      </c>
      <c r="D37">
        <v>0</v>
      </c>
      <c r="E37">
        <v>9.41</v>
      </c>
    </row>
    <row r="38" spans="1:5" x14ac:dyDescent="0.25">
      <c r="A38" s="1">
        <v>45674</v>
      </c>
      <c r="B38" t="s">
        <v>9</v>
      </c>
      <c r="C38" t="s">
        <v>41</v>
      </c>
      <c r="D38">
        <v>38.590000000000003</v>
      </c>
      <c r="E38">
        <v>0</v>
      </c>
    </row>
    <row r="39" spans="1:5" x14ac:dyDescent="0.25">
      <c r="A39" s="1">
        <v>45682</v>
      </c>
      <c r="B39" t="s">
        <v>40</v>
      </c>
      <c r="D39">
        <v>0</v>
      </c>
      <c r="E39">
        <v>9.41</v>
      </c>
    </row>
    <row r="40" spans="1:5" x14ac:dyDescent="0.25">
      <c r="A40" s="1">
        <v>45684</v>
      </c>
      <c r="B40" t="s">
        <v>40</v>
      </c>
      <c r="D40">
        <v>0</v>
      </c>
      <c r="E40">
        <v>9.41</v>
      </c>
    </row>
    <row r="41" spans="1:5" x14ac:dyDescent="0.25">
      <c r="A41" s="1">
        <v>45686</v>
      </c>
      <c r="B41" t="s">
        <v>40</v>
      </c>
      <c r="D41">
        <v>0</v>
      </c>
      <c r="E41">
        <v>9.41</v>
      </c>
    </row>
    <row r="42" spans="1:5" x14ac:dyDescent="0.25">
      <c r="A42" s="1">
        <v>45686</v>
      </c>
      <c r="B42" t="s">
        <v>40</v>
      </c>
      <c r="D42">
        <v>0</v>
      </c>
      <c r="E42">
        <v>9.41</v>
      </c>
    </row>
    <row r="43" spans="1:5" x14ac:dyDescent="0.25">
      <c r="A43" s="1">
        <v>45691</v>
      </c>
      <c r="B43" t="s">
        <v>40</v>
      </c>
      <c r="D43">
        <v>0</v>
      </c>
      <c r="E43">
        <v>9.2100000000000009</v>
      </c>
    </row>
    <row r="44" spans="1:5" x14ac:dyDescent="0.25">
      <c r="A44" s="1">
        <v>45696</v>
      </c>
      <c r="B44" t="s">
        <v>40</v>
      </c>
      <c r="D44">
        <v>0</v>
      </c>
      <c r="E44">
        <v>9.41</v>
      </c>
    </row>
    <row r="45" spans="1:5" x14ac:dyDescent="0.25">
      <c r="A45" s="1">
        <v>45698</v>
      </c>
      <c r="B45" t="s">
        <v>40</v>
      </c>
      <c r="D45">
        <v>0</v>
      </c>
      <c r="E45">
        <v>9.41</v>
      </c>
    </row>
    <row r="46" spans="1:5" x14ac:dyDescent="0.25">
      <c r="A46" s="1">
        <v>45700</v>
      </c>
      <c r="B46" t="s">
        <v>40</v>
      </c>
      <c r="D46">
        <v>0</v>
      </c>
      <c r="E46">
        <v>9.41</v>
      </c>
    </row>
    <row r="47" spans="1:5" x14ac:dyDescent="0.25">
      <c r="A47" s="1">
        <v>45701</v>
      </c>
      <c r="B47" t="s">
        <v>40</v>
      </c>
      <c r="D47">
        <v>0</v>
      </c>
      <c r="E47">
        <v>9.41</v>
      </c>
    </row>
    <row r="48" spans="1:5" x14ac:dyDescent="0.25">
      <c r="A48" s="1">
        <v>45707</v>
      </c>
      <c r="B48" t="s">
        <v>40</v>
      </c>
      <c r="D48">
        <v>0</v>
      </c>
      <c r="E48">
        <v>9.41</v>
      </c>
    </row>
    <row r="49" spans="1:5" x14ac:dyDescent="0.25">
      <c r="A49" s="1">
        <v>45708</v>
      </c>
      <c r="B49" t="s">
        <v>40</v>
      </c>
      <c r="D49">
        <v>0</v>
      </c>
      <c r="E49">
        <v>9.41</v>
      </c>
    </row>
    <row r="50" spans="1:5" x14ac:dyDescent="0.25">
      <c r="A50" s="1">
        <v>45717</v>
      </c>
      <c r="B50" t="s">
        <v>40</v>
      </c>
      <c r="D50">
        <v>0</v>
      </c>
      <c r="E50">
        <v>9.41</v>
      </c>
    </row>
    <row r="51" spans="1:5" x14ac:dyDescent="0.25">
      <c r="A51" s="1">
        <v>45717</v>
      </c>
      <c r="B51" t="s">
        <v>40</v>
      </c>
      <c r="D51">
        <v>0</v>
      </c>
      <c r="E51">
        <v>9.41</v>
      </c>
    </row>
    <row r="52" spans="1:5" x14ac:dyDescent="0.25">
      <c r="A52" s="1">
        <v>45717</v>
      </c>
      <c r="B52" t="s">
        <v>40</v>
      </c>
      <c r="D52">
        <v>0</v>
      </c>
      <c r="E52">
        <v>9.41</v>
      </c>
    </row>
    <row r="53" spans="1:5" x14ac:dyDescent="0.25">
      <c r="A53" s="1">
        <v>45717</v>
      </c>
      <c r="B53" t="s">
        <v>40</v>
      </c>
      <c r="D53">
        <v>0</v>
      </c>
      <c r="E53">
        <v>0.67</v>
      </c>
    </row>
    <row r="54" spans="1:5" x14ac:dyDescent="0.25">
      <c r="A54" s="1">
        <v>45718</v>
      </c>
      <c r="B54" t="s">
        <v>40</v>
      </c>
      <c r="D54">
        <v>0</v>
      </c>
      <c r="E54">
        <v>9.41</v>
      </c>
    </row>
    <row r="55" spans="1:5" x14ac:dyDescent="0.25">
      <c r="A55" s="1">
        <v>45719</v>
      </c>
      <c r="B55" t="s">
        <v>40</v>
      </c>
      <c r="D55">
        <v>0</v>
      </c>
      <c r="E55">
        <v>9.41</v>
      </c>
    </row>
    <row r="56" spans="1:5" x14ac:dyDescent="0.25">
      <c r="A56" s="1">
        <v>45724</v>
      </c>
      <c r="B56" t="s">
        <v>40</v>
      </c>
      <c r="D56">
        <v>0</v>
      </c>
      <c r="E56">
        <v>9.41</v>
      </c>
    </row>
    <row r="57" spans="1:5" x14ac:dyDescent="0.25">
      <c r="A57" s="1">
        <v>45725</v>
      </c>
      <c r="B57" t="s">
        <v>40</v>
      </c>
      <c r="D57">
        <v>0</v>
      </c>
      <c r="E57">
        <v>9.41</v>
      </c>
    </row>
    <row r="58" spans="1:5" x14ac:dyDescent="0.25">
      <c r="A58" s="1">
        <v>45730</v>
      </c>
      <c r="B58" t="s">
        <v>40</v>
      </c>
      <c r="D58">
        <v>0</v>
      </c>
      <c r="E58">
        <v>9.41</v>
      </c>
    </row>
    <row r="59" spans="1:5" x14ac:dyDescent="0.25">
      <c r="A59" s="1">
        <v>45730</v>
      </c>
      <c r="B59" t="s">
        <v>40</v>
      </c>
      <c r="D59">
        <v>0</v>
      </c>
      <c r="E59">
        <v>9.41</v>
      </c>
    </row>
    <row r="60" spans="1:5" x14ac:dyDescent="0.25">
      <c r="A60" s="1">
        <v>45730</v>
      </c>
      <c r="B60" t="s">
        <v>40</v>
      </c>
      <c r="D60">
        <v>0</v>
      </c>
      <c r="E60">
        <v>9.41</v>
      </c>
    </row>
    <row r="61" spans="1:5" x14ac:dyDescent="0.25">
      <c r="A61" s="1">
        <v>45733</v>
      </c>
      <c r="B61" t="s">
        <v>40</v>
      </c>
      <c r="D61">
        <v>0</v>
      </c>
      <c r="E61">
        <v>0.67</v>
      </c>
    </row>
    <row r="62" spans="1:5" x14ac:dyDescent="0.25">
      <c r="A62" s="1">
        <v>45734</v>
      </c>
      <c r="B62" t="s">
        <v>40</v>
      </c>
      <c r="D62">
        <v>0</v>
      </c>
      <c r="E62">
        <v>9.41</v>
      </c>
    </row>
    <row r="63" spans="1:5" x14ac:dyDescent="0.25">
      <c r="A63" s="1">
        <v>45735</v>
      </c>
      <c r="B63" t="s">
        <v>40</v>
      </c>
      <c r="D63">
        <v>0</v>
      </c>
      <c r="E63">
        <v>9.41</v>
      </c>
    </row>
    <row r="64" spans="1:5" x14ac:dyDescent="0.25">
      <c r="A64" s="1">
        <v>45737</v>
      </c>
      <c r="B64" t="s">
        <v>40</v>
      </c>
      <c r="D64">
        <v>0</v>
      </c>
      <c r="E64">
        <v>0.67</v>
      </c>
    </row>
    <row r="65" spans="1:5" x14ac:dyDescent="0.25">
      <c r="A65" s="1">
        <v>45738</v>
      </c>
      <c r="B65" t="s">
        <v>40</v>
      </c>
      <c r="D65">
        <v>0</v>
      </c>
      <c r="E65">
        <v>9.41</v>
      </c>
    </row>
    <row r="66" spans="1:5" x14ac:dyDescent="0.25">
      <c r="A66" s="1">
        <v>45740</v>
      </c>
      <c r="B66" t="s">
        <v>40</v>
      </c>
      <c r="D66">
        <v>0</v>
      </c>
      <c r="E66">
        <v>9.41</v>
      </c>
    </row>
    <row r="67" spans="1:5" x14ac:dyDescent="0.25">
      <c r="A67" s="1">
        <v>45748</v>
      </c>
      <c r="B67" t="s">
        <v>40</v>
      </c>
      <c r="D67">
        <v>0</v>
      </c>
      <c r="E67">
        <v>9.41</v>
      </c>
    </row>
    <row r="68" spans="1:5" x14ac:dyDescent="0.25">
      <c r="A68" s="1">
        <v>45751</v>
      </c>
      <c r="B68" t="s">
        <v>40</v>
      </c>
      <c r="D68">
        <v>0</v>
      </c>
      <c r="E68">
        <v>9.41</v>
      </c>
    </row>
    <row r="69" spans="1:5" x14ac:dyDescent="0.25">
      <c r="A69" s="1">
        <v>45756</v>
      </c>
      <c r="B69" t="s">
        <v>42</v>
      </c>
      <c r="C69" t="s">
        <v>43</v>
      </c>
      <c r="D69">
        <v>480</v>
      </c>
      <c r="E69">
        <v>0</v>
      </c>
    </row>
    <row r="70" spans="1:5" x14ac:dyDescent="0.25">
      <c r="A70" s="1">
        <v>45758</v>
      </c>
      <c r="B70" t="s">
        <v>44</v>
      </c>
      <c r="C70" t="s">
        <v>45</v>
      </c>
      <c r="D70">
        <v>25.55</v>
      </c>
      <c r="E70">
        <v>0</v>
      </c>
    </row>
    <row r="71" spans="1:5" x14ac:dyDescent="0.25">
      <c r="A71" s="1">
        <v>45762</v>
      </c>
      <c r="B71" t="s">
        <v>40</v>
      </c>
      <c r="D71">
        <v>0</v>
      </c>
      <c r="E71">
        <v>9.41</v>
      </c>
    </row>
    <row r="72" spans="1:5" x14ac:dyDescent="0.25">
      <c r="A72" s="1">
        <v>45762</v>
      </c>
      <c r="B72" t="s">
        <v>40</v>
      </c>
      <c r="D72">
        <v>0</v>
      </c>
      <c r="E72">
        <v>9.41</v>
      </c>
    </row>
    <row r="73" spans="1:5" x14ac:dyDescent="0.25">
      <c r="A73" s="1">
        <v>45763</v>
      </c>
      <c r="B73" t="s">
        <v>40</v>
      </c>
      <c r="D73">
        <v>0</v>
      </c>
      <c r="E73">
        <v>9.41</v>
      </c>
    </row>
    <row r="74" spans="1:5" x14ac:dyDescent="0.25">
      <c r="A74" s="1">
        <v>45763</v>
      </c>
      <c r="B74" t="s">
        <v>40</v>
      </c>
      <c r="D74">
        <v>0</v>
      </c>
      <c r="E74">
        <v>9.41</v>
      </c>
    </row>
    <row r="75" spans="1:5" x14ac:dyDescent="0.25">
      <c r="A75" s="1">
        <v>45764</v>
      </c>
      <c r="B75" t="s">
        <v>40</v>
      </c>
      <c r="D75">
        <v>0</v>
      </c>
      <c r="E75">
        <v>9.41</v>
      </c>
    </row>
    <row r="76" spans="1:5" x14ac:dyDescent="0.25">
      <c r="A76" s="1">
        <v>45764</v>
      </c>
      <c r="B76" t="s">
        <v>46</v>
      </c>
      <c r="D76">
        <v>0</v>
      </c>
      <c r="E76">
        <v>57.96</v>
      </c>
    </row>
    <row r="77" spans="1:5" x14ac:dyDescent="0.25">
      <c r="A77" s="1">
        <v>45764</v>
      </c>
      <c r="B77" t="s">
        <v>46</v>
      </c>
      <c r="D77">
        <v>0</v>
      </c>
      <c r="E77">
        <v>57.96</v>
      </c>
    </row>
    <row r="78" spans="1:5" x14ac:dyDescent="0.25">
      <c r="A78" s="1">
        <v>45764</v>
      </c>
      <c r="B78" t="s">
        <v>46</v>
      </c>
      <c r="D78">
        <v>0</v>
      </c>
      <c r="E78">
        <v>57.96</v>
      </c>
    </row>
    <row r="79" spans="1:5" x14ac:dyDescent="0.25">
      <c r="A79" s="1">
        <v>45764</v>
      </c>
      <c r="B79" t="s">
        <v>46</v>
      </c>
      <c r="D79">
        <v>0</v>
      </c>
      <c r="E79">
        <v>57.96</v>
      </c>
    </row>
    <row r="80" spans="1:5" x14ac:dyDescent="0.25">
      <c r="A80" s="1">
        <v>45764</v>
      </c>
      <c r="B80" t="s">
        <v>46</v>
      </c>
      <c r="D80">
        <v>0</v>
      </c>
      <c r="E80">
        <v>57.96</v>
      </c>
    </row>
    <row r="81" spans="1:5" x14ac:dyDescent="0.25">
      <c r="A81" s="1">
        <v>45764</v>
      </c>
      <c r="B81" t="s">
        <v>46</v>
      </c>
      <c r="D81">
        <v>0</v>
      </c>
      <c r="E81">
        <v>57.96</v>
      </c>
    </row>
    <row r="82" spans="1:5" x14ac:dyDescent="0.25">
      <c r="A82" s="1">
        <v>45764</v>
      </c>
      <c r="B82" t="s">
        <v>46</v>
      </c>
      <c r="D82">
        <v>0</v>
      </c>
      <c r="E82">
        <v>57.96</v>
      </c>
    </row>
    <row r="83" spans="1:5" x14ac:dyDescent="0.25">
      <c r="A83" s="1">
        <v>45764</v>
      </c>
      <c r="B83" t="s">
        <v>46</v>
      </c>
      <c r="D83">
        <v>0</v>
      </c>
      <c r="E83">
        <v>57.96</v>
      </c>
    </row>
    <row r="84" spans="1:5" x14ac:dyDescent="0.25">
      <c r="A84" s="1">
        <v>45764</v>
      </c>
      <c r="B84" t="s">
        <v>46</v>
      </c>
      <c r="D84">
        <v>0</v>
      </c>
      <c r="E84">
        <v>57.96</v>
      </c>
    </row>
    <row r="85" spans="1:5" x14ac:dyDescent="0.25">
      <c r="A85" s="1">
        <v>45764</v>
      </c>
      <c r="B85" t="s">
        <v>46</v>
      </c>
      <c r="D85">
        <v>0</v>
      </c>
      <c r="E85">
        <v>57.96</v>
      </c>
    </row>
    <row r="86" spans="1:5" x14ac:dyDescent="0.25">
      <c r="A86" s="1">
        <v>45764</v>
      </c>
      <c r="B86" t="s">
        <v>46</v>
      </c>
      <c r="D86">
        <v>0</v>
      </c>
      <c r="E86">
        <v>57.96</v>
      </c>
    </row>
    <row r="87" spans="1:5" x14ac:dyDescent="0.25">
      <c r="A87" s="1">
        <v>45764</v>
      </c>
      <c r="B87" t="s">
        <v>46</v>
      </c>
      <c r="D87">
        <v>0</v>
      </c>
      <c r="E87">
        <v>57.96</v>
      </c>
    </row>
    <row r="88" spans="1:5" x14ac:dyDescent="0.25">
      <c r="A88" s="1">
        <v>45765</v>
      </c>
      <c r="B88" t="s">
        <v>46</v>
      </c>
      <c r="D88">
        <v>0</v>
      </c>
      <c r="E88">
        <v>57.96</v>
      </c>
    </row>
    <row r="89" spans="1:5" x14ac:dyDescent="0.25">
      <c r="A89" s="1">
        <v>45765</v>
      </c>
      <c r="B89" t="s">
        <v>46</v>
      </c>
      <c r="D89">
        <v>0</v>
      </c>
      <c r="E89">
        <v>57.96</v>
      </c>
    </row>
    <row r="90" spans="1:5" x14ac:dyDescent="0.25">
      <c r="A90" s="1">
        <v>45765</v>
      </c>
      <c r="B90" t="s">
        <v>46</v>
      </c>
      <c r="D90">
        <v>0</v>
      </c>
      <c r="E90">
        <v>57.96</v>
      </c>
    </row>
    <row r="91" spans="1:5" x14ac:dyDescent="0.25">
      <c r="A91" s="1">
        <v>45765</v>
      </c>
      <c r="B91" t="s">
        <v>40</v>
      </c>
      <c r="D91">
        <v>0</v>
      </c>
      <c r="E91">
        <v>9.41</v>
      </c>
    </row>
    <row r="92" spans="1:5" x14ac:dyDescent="0.25">
      <c r="A92" s="1">
        <v>45766</v>
      </c>
      <c r="B92" t="s">
        <v>46</v>
      </c>
      <c r="D92">
        <v>0</v>
      </c>
      <c r="E92">
        <v>57.96</v>
      </c>
    </row>
    <row r="93" spans="1:5" x14ac:dyDescent="0.25">
      <c r="A93" s="1">
        <v>45767</v>
      </c>
      <c r="B93" t="s">
        <v>46</v>
      </c>
      <c r="D93">
        <v>0</v>
      </c>
      <c r="E93">
        <v>57.96</v>
      </c>
    </row>
    <row r="94" spans="1:5" x14ac:dyDescent="0.25">
      <c r="A94" s="1">
        <v>45769</v>
      </c>
      <c r="B94" t="s">
        <v>46</v>
      </c>
      <c r="D94">
        <v>0</v>
      </c>
      <c r="E94">
        <v>57.96</v>
      </c>
    </row>
    <row r="95" spans="1:5" x14ac:dyDescent="0.25">
      <c r="A95" s="1">
        <v>45774</v>
      </c>
      <c r="B95" t="s">
        <v>40</v>
      </c>
      <c r="D95">
        <v>0</v>
      </c>
      <c r="E95">
        <v>9.41</v>
      </c>
    </row>
    <row r="96" spans="1:5" x14ac:dyDescent="0.25">
      <c r="A96" s="1">
        <v>45774</v>
      </c>
      <c r="B96" t="s">
        <v>40</v>
      </c>
      <c r="D96">
        <v>0</v>
      </c>
      <c r="E96">
        <v>0.67</v>
      </c>
    </row>
    <row r="97" spans="1:5" x14ac:dyDescent="0.25">
      <c r="A97" s="1">
        <v>45788</v>
      </c>
      <c r="B97" t="s">
        <v>40</v>
      </c>
      <c r="D97">
        <v>0</v>
      </c>
      <c r="E97">
        <v>9.41</v>
      </c>
    </row>
    <row r="98" spans="1:5" x14ac:dyDescent="0.25">
      <c r="A98" s="1">
        <v>45788</v>
      </c>
      <c r="B98" t="s">
        <v>40</v>
      </c>
      <c r="D98">
        <v>0</v>
      </c>
      <c r="E98">
        <v>9.41</v>
      </c>
    </row>
    <row r="99" spans="1:5" x14ac:dyDescent="0.25">
      <c r="A99" s="1">
        <v>45792</v>
      </c>
      <c r="B99" t="s">
        <v>46</v>
      </c>
      <c r="D99">
        <v>0</v>
      </c>
      <c r="E99">
        <v>57.96</v>
      </c>
    </row>
    <row r="100" spans="1:5" x14ac:dyDescent="0.25">
      <c r="A100" s="1">
        <v>45792</v>
      </c>
      <c r="B100" t="s">
        <v>46</v>
      </c>
      <c r="D100">
        <v>0</v>
      </c>
      <c r="E100">
        <v>57.96</v>
      </c>
    </row>
    <row r="101" spans="1:5" x14ac:dyDescent="0.25">
      <c r="A101" s="1">
        <v>45793</v>
      </c>
      <c r="B101" t="s">
        <v>46</v>
      </c>
      <c r="D101">
        <v>0</v>
      </c>
      <c r="E101">
        <v>57.96</v>
      </c>
    </row>
    <row r="102" spans="1:5" x14ac:dyDescent="0.25">
      <c r="A102" s="1">
        <v>45799</v>
      </c>
      <c r="B102" t="s">
        <v>40</v>
      </c>
      <c r="D102">
        <v>0</v>
      </c>
      <c r="E102">
        <v>0.67</v>
      </c>
    </row>
    <row r="103" spans="1:5" x14ac:dyDescent="0.25">
      <c r="A103" s="1">
        <v>45802</v>
      </c>
      <c r="B103" t="s">
        <v>46</v>
      </c>
      <c r="D103">
        <v>0</v>
      </c>
      <c r="E103">
        <v>57.96</v>
      </c>
    </row>
    <row r="104" spans="1:5" x14ac:dyDescent="0.25">
      <c r="A104" s="1">
        <v>45802</v>
      </c>
      <c r="B104" t="s">
        <v>46</v>
      </c>
      <c r="D104">
        <v>0</v>
      </c>
      <c r="E104">
        <v>57.96</v>
      </c>
    </row>
    <row r="105" spans="1:5" x14ac:dyDescent="0.25">
      <c r="A105" s="1">
        <v>45806</v>
      </c>
      <c r="B105" t="s">
        <v>40</v>
      </c>
      <c r="D105">
        <v>0</v>
      </c>
      <c r="E105">
        <v>9.41</v>
      </c>
    </row>
    <row r="106" spans="1:5" x14ac:dyDescent="0.25">
      <c r="A106" s="1">
        <v>45806</v>
      </c>
      <c r="B106" t="s">
        <v>46</v>
      </c>
      <c r="D106">
        <v>0</v>
      </c>
      <c r="E106">
        <v>57.96</v>
      </c>
    </row>
    <row r="107" spans="1:5" x14ac:dyDescent="0.25">
      <c r="A107" s="1">
        <v>45808</v>
      </c>
      <c r="B107" t="s">
        <v>32</v>
      </c>
      <c r="C107" t="s">
        <v>47</v>
      </c>
      <c r="D107">
        <v>200</v>
      </c>
      <c r="E107">
        <v>0</v>
      </c>
    </row>
    <row r="108" spans="1:5" x14ac:dyDescent="0.25">
      <c r="A108" s="1">
        <v>45822</v>
      </c>
      <c r="B108" t="s">
        <v>48</v>
      </c>
      <c r="C108" t="s">
        <v>49</v>
      </c>
      <c r="D108">
        <v>75.75</v>
      </c>
      <c r="E108">
        <v>0</v>
      </c>
    </row>
    <row r="109" spans="1:5" x14ac:dyDescent="0.25">
      <c r="A109" s="1">
        <v>45809</v>
      </c>
      <c r="B109" t="s">
        <v>40</v>
      </c>
      <c r="D109">
        <v>0</v>
      </c>
      <c r="E109">
        <v>9.41</v>
      </c>
    </row>
    <row r="110" spans="1:5" x14ac:dyDescent="0.25">
      <c r="A110" s="1">
        <v>45821</v>
      </c>
      <c r="B110" t="s">
        <v>40</v>
      </c>
      <c r="D110">
        <v>0</v>
      </c>
      <c r="E110">
        <v>9.41</v>
      </c>
    </row>
    <row r="111" spans="1:5" x14ac:dyDescent="0.25">
      <c r="A111" s="1">
        <v>45825</v>
      </c>
      <c r="B111" t="s">
        <v>40</v>
      </c>
      <c r="D111">
        <v>0</v>
      </c>
      <c r="E111">
        <v>9.41</v>
      </c>
    </row>
    <row r="112" spans="1:5" x14ac:dyDescent="0.25">
      <c r="A112" s="1">
        <v>45827</v>
      </c>
      <c r="B112" t="s">
        <v>40</v>
      </c>
      <c r="D112">
        <v>0</v>
      </c>
      <c r="E112">
        <v>9.41</v>
      </c>
    </row>
    <row r="113" spans="1:5" x14ac:dyDescent="0.25">
      <c r="A113" s="1">
        <v>45830</v>
      </c>
      <c r="B113" t="s">
        <v>40</v>
      </c>
      <c r="D113">
        <v>0</v>
      </c>
      <c r="E113">
        <v>9.41</v>
      </c>
    </row>
    <row r="114" spans="1:5" x14ac:dyDescent="0.25">
      <c r="A114" s="1">
        <v>45836</v>
      </c>
      <c r="B114" t="s">
        <v>46</v>
      </c>
      <c r="D114">
        <v>0</v>
      </c>
      <c r="E114">
        <v>57.96</v>
      </c>
    </row>
    <row r="115" spans="1:5" x14ac:dyDescent="0.25">
      <c r="A115" s="1">
        <v>45837</v>
      </c>
      <c r="B115" t="s">
        <v>46</v>
      </c>
      <c r="D115">
        <v>0</v>
      </c>
      <c r="E115">
        <v>57.96</v>
      </c>
    </row>
    <row r="116" spans="1:5" x14ac:dyDescent="0.25">
      <c r="A116" s="1">
        <v>45839</v>
      </c>
      <c r="B116" t="s">
        <v>46</v>
      </c>
      <c r="D116">
        <v>0</v>
      </c>
      <c r="E116">
        <v>57.96</v>
      </c>
    </row>
    <row r="117" spans="1:5" x14ac:dyDescent="0.25">
      <c r="A117" s="1">
        <v>45844</v>
      </c>
      <c r="B117" t="s">
        <v>40</v>
      </c>
      <c r="D117">
        <v>0</v>
      </c>
      <c r="E117">
        <v>9.41</v>
      </c>
    </row>
    <row r="118" spans="1:5" x14ac:dyDescent="0.25">
      <c r="A118" s="1">
        <v>45844</v>
      </c>
      <c r="B118" t="s">
        <v>46</v>
      </c>
      <c r="D118">
        <v>0</v>
      </c>
      <c r="E118">
        <v>57.96</v>
      </c>
    </row>
    <row r="119" spans="1:5" x14ac:dyDescent="0.25">
      <c r="A119" s="1">
        <v>45844</v>
      </c>
      <c r="B119" t="s">
        <v>46</v>
      </c>
      <c r="D119">
        <v>0</v>
      </c>
      <c r="E119">
        <v>57.96</v>
      </c>
    </row>
    <row r="120" spans="1:5" x14ac:dyDescent="0.25">
      <c r="A120" s="1">
        <v>45850</v>
      </c>
      <c r="B120" t="s">
        <v>40</v>
      </c>
      <c r="D120">
        <v>0</v>
      </c>
      <c r="E120">
        <v>9.41</v>
      </c>
    </row>
    <row r="121" spans="1:5" x14ac:dyDescent="0.25">
      <c r="A121" s="1">
        <v>45851</v>
      </c>
      <c r="B121" t="s">
        <v>40</v>
      </c>
      <c r="D121">
        <v>0</v>
      </c>
      <c r="E121">
        <v>9.41</v>
      </c>
    </row>
    <row r="122" spans="1:5" x14ac:dyDescent="0.25">
      <c r="A122" s="1">
        <v>45855</v>
      </c>
      <c r="B122" t="s">
        <v>40</v>
      </c>
      <c r="D122">
        <v>0</v>
      </c>
      <c r="E122">
        <v>9.41</v>
      </c>
    </row>
    <row r="123" spans="1:5" x14ac:dyDescent="0.25">
      <c r="A123" s="1">
        <v>45857</v>
      </c>
      <c r="B123" t="s">
        <v>50</v>
      </c>
      <c r="D123">
        <v>60</v>
      </c>
      <c r="E123">
        <v>0</v>
      </c>
    </row>
    <row r="124" spans="1:5" x14ac:dyDescent="0.25">
      <c r="A124" s="1">
        <v>45858</v>
      </c>
      <c r="B124" t="s">
        <v>40</v>
      </c>
      <c r="D124">
        <v>0</v>
      </c>
      <c r="E124">
        <v>9.41</v>
      </c>
    </row>
    <row r="125" spans="1:5" x14ac:dyDescent="0.25">
      <c r="A125" s="1">
        <v>45863</v>
      </c>
      <c r="B125" t="s">
        <v>40</v>
      </c>
      <c r="D125">
        <v>0</v>
      </c>
      <c r="E125">
        <v>9.41</v>
      </c>
    </row>
    <row r="126" spans="1:5" x14ac:dyDescent="0.25">
      <c r="A126" s="1">
        <v>45865</v>
      </c>
      <c r="B126" t="s">
        <v>40</v>
      </c>
      <c r="D126">
        <v>0</v>
      </c>
      <c r="E126">
        <v>9.41</v>
      </c>
    </row>
    <row r="127" spans="1:5" x14ac:dyDescent="0.25">
      <c r="A127" s="1">
        <v>45872</v>
      </c>
      <c r="B127" t="s">
        <v>40</v>
      </c>
      <c r="D127">
        <v>0</v>
      </c>
      <c r="E127">
        <v>9.41</v>
      </c>
    </row>
    <row r="128" spans="1:5" x14ac:dyDescent="0.25">
      <c r="A128" s="1">
        <v>45872</v>
      </c>
      <c r="B128" t="s">
        <v>40</v>
      </c>
      <c r="D128">
        <v>0</v>
      </c>
      <c r="E128">
        <v>9.41</v>
      </c>
    </row>
    <row r="129" spans="1:5" x14ac:dyDescent="0.25">
      <c r="A129" s="1">
        <v>45887</v>
      </c>
      <c r="B129" t="s">
        <v>40</v>
      </c>
      <c r="D129">
        <v>0</v>
      </c>
      <c r="E129">
        <v>9.41</v>
      </c>
    </row>
    <row r="130" spans="1:5" x14ac:dyDescent="0.25">
      <c r="A130" s="1">
        <v>45888</v>
      </c>
      <c r="B130" t="s">
        <v>51</v>
      </c>
      <c r="D130">
        <v>0</v>
      </c>
      <c r="E130">
        <v>57.96</v>
      </c>
    </row>
    <row r="131" spans="1:5" x14ac:dyDescent="0.25">
      <c r="A131" s="1">
        <v>45888</v>
      </c>
      <c r="B131" t="s">
        <v>51</v>
      </c>
      <c r="D131">
        <v>0</v>
      </c>
      <c r="E131">
        <v>57.96</v>
      </c>
    </row>
    <row r="132" spans="1:5" x14ac:dyDescent="0.25">
      <c r="A132" s="1">
        <v>45888</v>
      </c>
      <c r="B132" t="s">
        <v>51</v>
      </c>
      <c r="D132">
        <v>0</v>
      </c>
      <c r="E132">
        <v>57.96</v>
      </c>
    </row>
    <row r="133" spans="1:5" x14ac:dyDescent="0.25">
      <c r="A133" s="1">
        <v>45888</v>
      </c>
      <c r="B133" t="s">
        <v>51</v>
      </c>
      <c r="D133">
        <v>0</v>
      </c>
      <c r="E133">
        <v>57.96</v>
      </c>
    </row>
    <row r="134" spans="1:5" x14ac:dyDescent="0.25">
      <c r="A134" s="1">
        <v>45888</v>
      </c>
      <c r="B134" t="s">
        <v>51</v>
      </c>
      <c r="D134">
        <v>0</v>
      </c>
      <c r="E134">
        <v>57.96</v>
      </c>
    </row>
    <row r="135" spans="1:5" x14ac:dyDescent="0.25">
      <c r="A135" s="1">
        <v>45888</v>
      </c>
      <c r="B135" t="s">
        <v>51</v>
      </c>
      <c r="D135">
        <v>0</v>
      </c>
      <c r="E135">
        <v>57.96</v>
      </c>
    </row>
    <row r="136" spans="1:5" x14ac:dyDescent="0.25">
      <c r="A136" s="1">
        <v>45888</v>
      </c>
      <c r="B136" t="s">
        <v>51</v>
      </c>
      <c r="D136">
        <v>0</v>
      </c>
      <c r="E136">
        <v>57.96</v>
      </c>
    </row>
    <row r="137" spans="1:5" x14ac:dyDescent="0.25">
      <c r="A137" s="1">
        <v>45888</v>
      </c>
      <c r="B137" t="s">
        <v>51</v>
      </c>
      <c r="D137">
        <v>0</v>
      </c>
      <c r="E137">
        <v>57.96</v>
      </c>
    </row>
    <row r="138" spans="1:5" x14ac:dyDescent="0.25">
      <c r="A138" s="1">
        <v>45888</v>
      </c>
      <c r="B138" t="s">
        <v>51</v>
      </c>
      <c r="D138">
        <v>0</v>
      </c>
      <c r="E138">
        <v>57.96</v>
      </c>
    </row>
    <row r="139" spans="1:5" x14ac:dyDescent="0.25">
      <c r="A139" s="1">
        <v>45888</v>
      </c>
      <c r="B139" t="s">
        <v>51</v>
      </c>
      <c r="D139">
        <v>0</v>
      </c>
      <c r="E139">
        <v>57.96</v>
      </c>
    </row>
    <row r="140" spans="1:5" x14ac:dyDescent="0.25">
      <c r="A140" s="1">
        <v>45888</v>
      </c>
      <c r="B140" t="s">
        <v>51</v>
      </c>
      <c r="D140">
        <v>0</v>
      </c>
      <c r="E140">
        <v>57.96</v>
      </c>
    </row>
    <row r="141" spans="1:5" x14ac:dyDescent="0.25">
      <c r="A141" s="1">
        <v>45888</v>
      </c>
      <c r="B141" t="s">
        <v>51</v>
      </c>
      <c r="D141">
        <v>0</v>
      </c>
      <c r="E141">
        <v>57.96</v>
      </c>
    </row>
    <row r="142" spans="1:5" x14ac:dyDescent="0.25">
      <c r="A142" s="1">
        <v>45888</v>
      </c>
      <c r="B142" t="s">
        <v>51</v>
      </c>
      <c r="D142">
        <v>0</v>
      </c>
      <c r="E142">
        <v>57.96</v>
      </c>
    </row>
    <row r="143" spans="1:5" x14ac:dyDescent="0.25">
      <c r="A143" s="1">
        <v>45888</v>
      </c>
      <c r="B143" t="s">
        <v>51</v>
      </c>
      <c r="D143">
        <v>0</v>
      </c>
      <c r="E143">
        <v>57.96</v>
      </c>
    </row>
    <row r="144" spans="1:5" x14ac:dyDescent="0.25">
      <c r="A144" s="1">
        <v>45888</v>
      </c>
      <c r="B144" t="s">
        <v>51</v>
      </c>
      <c r="D144">
        <v>0</v>
      </c>
      <c r="E144">
        <v>57.96</v>
      </c>
    </row>
    <row r="145" spans="1:5" x14ac:dyDescent="0.25">
      <c r="A145" s="1">
        <v>45888</v>
      </c>
      <c r="B145" t="s">
        <v>51</v>
      </c>
      <c r="D145">
        <v>0</v>
      </c>
      <c r="E145">
        <v>57.96</v>
      </c>
    </row>
    <row r="146" spans="1:5" x14ac:dyDescent="0.25">
      <c r="A146" s="1">
        <v>45888</v>
      </c>
      <c r="B146" t="s">
        <v>40</v>
      </c>
      <c r="D146">
        <v>0</v>
      </c>
      <c r="E146">
        <v>0.67</v>
      </c>
    </row>
    <row r="147" spans="1:5" x14ac:dyDescent="0.25">
      <c r="A147" s="1">
        <v>45889</v>
      </c>
      <c r="B147" t="s">
        <v>51</v>
      </c>
      <c r="D147">
        <v>0</v>
      </c>
      <c r="E147">
        <v>57.96</v>
      </c>
    </row>
    <row r="148" spans="1:5" x14ac:dyDescent="0.25">
      <c r="A148" s="1">
        <v>45889</v>
      </c>
      <c r="B148" t="s">
        <v>51</v>
      </c>
      <c r="D148">
        <v>0</v>
      </c>
      <c r="E148">
        <v>57.96</v>
      </c>
    </row>
    <row r="149" spans="1:5" x14ac:dyDescent="0.25">
      <c r="A149" s="1">
        <v>45889</v>
      </c>
      <c r="B149" t="s">
        <v>51</v>
      </c>
      <c r="D149">
        <v>0</v>
      </c>
      <c r="E149">
        <v>57.96</v>
      </c>
    </row>
    <row r="150" spans="1:5" x14ac:dyDescent="0.25">
      <c r="A150" s="1">
        <v>45889</v>
      </c>
      <c r="B150" t="s">
        <v>51</v>
      </c>
      <c r="D150">
        <v>0</v>
      </c>
      <c r="E150">
        <v>57.96</v>
      </c>
    </row>
    <row r="151" spans="1:5" x14ac:dyDescent="0.25">
      <c r="A151" s="1">
        <v>45889</v>
      </c>
      <c r="B151" t="s">
        <v>40</v>
      </c>
      <c r="D151">
        <v>0</v>
      </c>
      <c r="E151">
        <v>9.41</v>
      </c>
    </row>
    <row r="152" spans="1:5" x14ac:dyDescent="0.25">
      <c r="A152" s="1">
        <v>45890</v>
      </c>
      <c r="B152" t="s">
        <v>51</v>
      </c>
      <c r="D152">
        <v>0</v>
      </c>
      <c r="E152">
        <v>57.96</v>
      </c>
    </row>
    <row r="153" spans="1:5" x14ac:dyDescent="0.25">
      <c r="A153" s="1">
        <v>45890</v>
      </c>
      <c r="B153" t="s">
        <v>51</v>
      </c>
      <c r="D153">
        <v>0</v>
      </c>
      <c r="E153">
        <v>57.96</v>
      </c>
    </row>
    <row r="154" spans="1:5" x14ac:dyDescent="0.25">
      <c r="A154" s="1">
        <v>45890</v>
      </c>
      <c r="B154" t="s">
        <v>51</v>
      </c>
      <c r="D154">
        <v>0</v>
      </c>
      <c r="E154">
        <v>57.96</v>
      </c>
    </row>
    <row r="155" spans="1:5" x14ac:dyDescent="0.25">
      <c r="A155" s="1">
        <v>45891</v>
      </c>
      <c r="B155" t="s">
        <v>51</v>
      </c>
      <c r="D155">
        <v>0</v>
      </c>
      <c r="E155">
        <v>57.96</v>
      </c>
    </row>
    <row r="156" spans="1:5" x14ac:dyDescent="0.25">
      <c r="A156" s="1">
        <v>45891</v>
      </c>
      <c r="B156" t="s">
        <v>51</v>
      </c>
      <c r="D156">
        <v>0</v>
      </c>
      <c r="E156">
        <v>57.96</v>
      </c>
    </row>
    <row r="157" spans="1:5" x14ac:dyDescent="0.25">
      <c r="A157" s="1">
        <v>45891</v>
      </c>
      <c r="B157" t="s">
        <v>51</v>
      </c>
      <c r="D157">
        <v>0</v>
      </c>
      <c r="E157">
        <v>57.96</v>
      </c>
    </row>
    <row r="158" spans="1:5" x14ac:dyDescent="0.25">
      <c r="A158" s="1">
        <v>45891</v>
      </c>
      <c r="B158" t="s">
        <v>51</v>
      </c>
      <c r="D158">
        <v>0</v>
      </c>
      <c r="E158">
        <v>57.96</v>
      </c>
    </row>
    <row r="159" spans="1:5" x14ac:dyDescent="0.25">
      <c r="A159" s="1">
        <v>45892</v>
      </c>
      <c r="B159" t="s">
        <v>51</v>
      </c>
      <c r="D159">
        <v>0</v>
      </c>
      <c r="E159">
        <v>57.96</v>
      </c>
    </row>
    <row r="160" spans="1:5" x14ac:dyDescent="0.25">
      <c r="A160" s="1">
        <v>45893</v>
      </c>
      <c r="B160" t="s">
        <v>51</v>
      </c>
      <c r="D160">
        <v>0</v>
      </c>
      <c r="E160">
        <v>57.96</v>
      </c>
    </row>
    <row r="161" spans="1:5" x14ac:dyDescent="0.25">
      <c r="A161" s="1">
        <v>45893</v>
      </c>
      <c r="B161" t="s">
        <v>51</v>
      </c>
      <c r="D161">
        <v>0</v>
      </c>
      <c r="E161">
        <v>57.96</v>
      </c>
    </row>
    <row r="162" spans="1:5" x14ac:dyDescent="0.25">
      <c r="A162" s="1">
        <v>45893</v>
      </c>
      <c r="B162" t="s">
        <v>51</v>
      </c>
      <c r="D162">
        <v>0</v>
      </c>
      <c r="E162">
        <v>57.96</v>
      </c>
    </row>
    <row r="163" spans="1:5" x14ac:dyDescent="0.25">
      <c r="A163" s="1">
        <v>45894</v>
      </c>
      <c r="B163" t="s">
        <v>51</v>
      </c>
      <c r="D163">
        <v>0</v>
      </c>
      <c r="E163">
        <v>57.96</v>
      </c>
    </row>
    <row r="164" spans="1:5" x14ac:dyDescent="0.25">
      <c r="A164" s="1">
        <v>45894</v>
      </c>
      <c r="B164" t="s">
        <v>51</v>
      </c>
      <c r="D164">
        <v>0</v>
      </c>
      <c r="E164">
        <v>57.96</v>
      </c>
    </row>
    <row r="165" spans="1:5" x14ac:dyDescent="0.25">
      <c r="A165" s="1">
        <v>45894</v>
      </c>
      <c r="B165" t="s">
        <v>51</v>
      </c>
      <c r="D165">
        <v>0</v>
      </c>
      <c r="E165">
        <v>57.96</v>
      </c>
    </row>
    <row r="166" spans="1:5" x14ac:dyDescent="0.25">
      <c r="A166" s="1">
        <v>45895</v>
      </c>
      <c r="B166" t="s">
        <v>51</v>
      </c>
      <c r="D166">
        <v>0</v>
      </c>
      <c r="E166">
        <v>57.96</v>
      </c>
    </row>
    <row r="167" spans="1:5" x14ac:dyDescent="0.25">
      <c r="A167" s="1">
        <v>45898</v>
      </c>
      <c r="B167" t="s">
        <v>51</v>
      </c>
      <c r="D167">
        <v>0</v>
      </c>
      <c r="E167">
        <v>57.96</v>
      </c>
    </row>
    <row r="168" spans="1:5" x14ac:dyDescent="0.25">
      <c r="A168" s="1">
        <v>45898</v>
      </c>
      <c r="B168" t="s">
        <v>51</v>
      </c>
      <c r="D168">
        <v>0</v>
      </c>
      <c r="E168">
        <v>57.96</v>
      </c>
    </row>
    <row r="169" spans="1:5" x14ac:dyDescent="0.25">
      <c r="A169" s="1">
        <v>45898</v>
      </c>
      <c r="B169" t="s">
        <v>51</v>
      </c>
      <c r="D169">
        <v>0</v>
      </c>
      <c r="E169">
        <v>57.96</v>
      </c>
    </row>
    <row r="170" spans="1:5" x14ac:dyDescent="0.25">
      <c r="A170" s="1">
        <v>45898</v>
      </c>
      <c r="B170" t="s">
        <v>51</v>
      </c>
      <c r="D170">
        <v>0</v>
      </c>
      <c r="E170">
        <v>57.96</v>
      </c>
    </row>
    <row r="171" spans="1:5" x14ac:dyDescent="0.25">
      <c r="A171" s="1">
        <v>45899</v>
      </c>
      <c r="B171" t="s">
        <v>51</v>
      </c>
      <c r="D171">
        <v>0</v>
      </c>
      <c r="E171">
        <v>57.96</v>
      </c>
    </row>
    <row r="172" spans="1:5" x14ac:dyDescent="0.25">
      <c r="A172" s="1">
        <v>45899</v>
      </c>
      <c r="B172" t="s">
        <v>51</v>
      </c>
      <c r="D172">
        <v>0</v>
      </c>
      <c r="E172">
        <v>57.96</v>
      </c>
    </row>
    <row r="173" spans="1:5" x14ac:dyDescent="0.25">
      <c r="A173" s="1">
        <v>45901</v>
      </c>
      <c r="B173" t="s">
        <v>51</v>
      </c>
      <c r="D173">
        <v>0</v>
      </c>
      <c r="E173">
        <v>57.96</v>
      </c>
    </row>
    <row r="174" spans="1:5" x14ac:dyDescent="0.25">
      <c r="A174" s="1">
        <v>45901</v>
      </c>
      <c r="B174" t="s">
        <v>51</v>
      </c>
      <c r="D174">
        <v>0</v>
      </c>
      <c r="E174">
        <v>57.96</v>
      </c>
    </row>
    <row r="175" spans="1:5" x14ac:dyDescent="0.25">
      <c r="A175" s="1">
        <v>45901</v>
      </c>
      <c r="B175" t="s">
        <v>51</v>
      </c>
      <c r="D175">
        <v>0</v>
      </c>
      <c r="E175">
        <v>57.96</v>
      </c>
    </row>
    <row r="176" spans="1:5" x14ac:dyDescent="0.25">
      <c r="A176" s="1">
        <v>45904</v>
      </c>
      <c r="B176" t="s">
        <v>51</v>
      </c>
      <c r="D176">
        <v>0</v>
      </c>
      <c r="E176">
        <v>57.96</v>
      </c>
    </row>
    <row r="177" spans="1:5" x14ac:dyDescent="0.25">
      <c r="A177" s="1">
        <v>45907</v>
      </c>
      <c r="B177" t="s">
        <v>40</v>
      </c>
      <c r="D177">
        <v>0</v>
      </c>
      <c r="E177">
        <v>9.41</v>
      </c>
    </row>
    <row r="178" spans="1:5" x14ac:dyDescent="0.25">
      <c r="A178" s="1">
        <v>45907</v>
      </c>
      <c r="B178" t="s">
        <v>51</v>
      </c>
      <c r="D178">
        <v>0</v>
      </c>
      <c r="E178">
        <v>57.96</v>
      </c>
    </row>
    <row r="179" spans="1:5" x14ac:dyDescent="0.25">
      <c r="A179" s="1">
        <v>45911</v>
      </c>
      <c r="B179" t="s">
        <v>40</v>
      </c>
      <c r="D179">
        <v>0</v>
      </c>
      <c r="E179">
        <v>9.41</v>
      </c>
    </row>
    <row r="180" spans="1:5" x14ac:dyDescent="0.25">
      <c r="A180" s="1">
        <v>45912</v>
      </c>
      <c r="B180" t="s">
        <v>51</v>
      </c>
      <c r="D180">
        <v>0</v>
      </c>
      <c r="E180">
        <v>57.96</v>
      </c>
    </row>
    <row r="181" spans="1:5" x14ac:dyDescent="0.25">
      <c r="A181" s="1">
        <v>45916</v>
      </c>
      <c r="B181" t="s">
        <v>52</v>
      </c>
      <c r="D181">
        <v>58.26</v>
      </c>
      <c r="E181">
        <v>0</v>
      </c>
    </row>
    <row r="182" spans="1:5" x14ac:dyDescent="0.25">
      <c r="A182" s="1">
        <v>45916</v>
      </c>
      <c r="B182" t="s">
        <v>52</v>
      </c>
      <c r="D182">
        <v>58.26</v>
      </c>
      <c r="E182">
        <v>0</v>
      </c>
    </row>
    <row r="183" spans="1:5" x14ac:dyDescent="0.25">
      <c r="A183" s="1">
        <v>45997</v>
      </c>
      <c r="B183" t="s">
        <v>53</v>
      </c>
      <c r="C183" t="s">
        <v>54</v>
      </c>
      <c r="D183">
        <v>0</v>
      </c>
      <c r="E183">
        <v>362.87</v>
      </c>
    </row>
    <row r="184" spans="1:5" x14ac:dyDescent="0.25">
      <c r="A184" s="1">
        <v>45923</v>
      </c>
      <c r="B184" t="s">
        <v>55</v>
      </c>
      <c r="D184" s="2">
        <v>1800</v>
      </c>
      <c r="E184">
        <v>0</v>
      </c>
    </row>
    <row r="185" spans="1:5" x14ac:dyDescent="0.25">
      <c r="A185" s="1">
        <v>45905</v>
      </c>
      <c r="B185" t="s">
        <v>56</v>
      </c>
      <c r="C185" t="s">
        <v>57</v>
      </c>
      <c r="D185">
        <v>447.75</v>
      </c>
      <c r="E185">
        <v>0</v>
      </c>
    </row>
    <row r="186" spans="1:5" x14ac:dyDescent="0.25">
      <c r="A186" s="1">
        <v>45923</v>
      </c>
      <c r="B186" t="s">
        <v>58</v>
      </c>
      <c r="C186" t="s">
        <v>59</v>
      </c>
      <c r="D186">
        <v>200</v>
      </c>
      <c r="E186">
        <v>0</v>
      </c>
    </row>
    <row r="187" spans="1:5" x14ac:dyDescent="0.25">
      <c r="A187" s="1">
        <v>45923</v>
      </c>
      <c r="B187" t="s">
        <v>60</v>
      </c>
      <c r="C187" t="s">
        <v>61</v>
      </c>
      <c r="D187">
        <v>100</v>
      </c>
      <c r="E187">
        <v>0</v>
      </c>
    </row>
    <row r="188" spans="1:5" x14ac:dyDescent="0.25">
      <c r="A188" s="1">
        <v>45923</v>
      </c>
      <c r="B188" t="s">
        <v>62</v>
      </c>
      <c r="C188" t="s">
        <v>63</v>
      </c>
      <c r="D188">
        <v>50</v>
      </c>
      <c r="E188">
        <v>0</v>
      </c>
    </row>
    <row r="189" spans="1:5" x14ac:dyDescent="0.25">
      <c r="A189" s="1">
        <v>45966</v>
      </c>
      <c r="B189" t="s">
        <v>55</v>
      </c>
      <c r="D189" s="2">
        <v>500</v>
      </c>
      <c r="E189">
        <v>0</v>
      </c>
    </row>
    <row r="190" spans="1:5" x14ac:dyDescent="0.25">
      <c r="A190" s="1">
        <v>45975</v>
      </c>
      <c r="B190" t="s">
        <v>55</v>
      </c>
      <c r="D190" s="2">
        <v>4000</v>
      </c>
      <c r="E190">
        <v>0</v>
      </c>
    </row>
    <row r="191" spans="1:5" x14ac:dyDescent="0.25">
      <c r="A191" s="1">
        <v>45980</v>
      </c>
      <c r="B191" t="s">
        <v>40</v>
      </c>
      <c r="D191">
        <v>0</v>
      </c>
      <c r="E191">
        <v>9.41</v>
      </c>
    </row>
    <row r="192" spans="1:5" x14ac:dyDescent="0.25">
      <c r="A192" s="1">
        <v>45980</v>
      </c>
      <c r="B192" t="s">
        <v>40</v>
      </c>
      <c r="D192">
        <v>0</v>
      </c>
      <c r="E192">
        <v>9.41</v>
      </c>
    </row>
    <row r="193" spans="1:5" x14ac:dyDescent="0.25">
      <c r="A193" s="1">
        <v>45984</v>
      </c>
      <c r="B193" t="s">
        <v>40</v>
      </c>
      <c r="D193">
        <v>0</v>
      </c>
      <c r="E193">
        <v>9.41</v>
      </c>
    </row>
    <row r="194" spans="1:5" x14ac:dyDescent="0.25">
      <c r="A194" s="1">
        <v>45990</v>
      </c>
      <c r="B194" t="s">
        <v>40</v>
      </c>
      <c r="D194">
        <v>0</v>
      </c>
      <c r="E194">
        <v>9.41</v>
      </c>
    </row>
    <row r="195" spans="1:5" x14ac:dyDescent="0.25">
      <c r="A195" s="1">
        <v>45990</v>
      </c>
      <c r="B195" t="s">
        <v>40</v>
      </c>
      <c r="D195">
        <v>0</v>
      </c>
      <c r="E195">
        <v>0.67</v>
      </c>
    </row>
    <row r="196" spans="1:5" x14ac:dyDescent="0.25">
      <c r="A196" s="1">
        <v>45994</v>
      </c>
      <c r="B196" t="s">
        <v>40</v>
      </c>
      <c r="D196">
        <v>0</v>
      </c>
      <c r="E196">
        <v>9.41</v>
      </c>
    </row>
    <row r="197" spans="1:5" x14ac:dyDescent="0.25">
      <c r="A197" s="1">
        <v>45980</v>
      </c>
      <c r="B197" t="s">
        <v>40</v>
      </c>
      <c r="D197">
        <v>0</v>
      </c>
      <c r="E197">
        <v>9.41</v>
      </c>
    </row>
    <row r="198" spans="1:5" x14ac:dyDescent="0.25">
      <c r="A198" s="1">
        <v>45999</v>
      </c>
      <c r="B198" t="s">
        <v>40</v>
      </c>
      <c r="D198">
        <v>0</v>
      </c>
      <c r="E198">
        <v>9.41</v>
      </c>
    </row>
    <row r="199" spans="1:5" x14ac:dyDescent="0.25">
      <c r="A199" s="1">
        <v>46007</v>
      </c>
      <c r="B199" t="s">
        <v>40</v>
      </c>
      <c r="D199">
        <v>0</v>
      </c>
      <c r="E199">
        <v>9.41</v>
      </c>
    </row>
    <row r="200" spans="1:5" x14ac:dyDescent="0.25">
      <c r="A200" s="1">
        <v>46016</v>
      </c>
      <c r="B200" t="s">
        <v>40</v>
      </c>
      <c r="D200">
        <v>0</v>
      </c>
      <c r="E200">
        <v>9.41</v>
      </c>
    </row>
    <row r="201" spans="1:5" x14ac:dyDescent="0.25">
      <c r="A201" s="1">
        <v>46016</v>
      </c>
      <c r="B201" t="s">
        <v>40</v>
      </c>
      <c r="D201">
        <v>0</v>
      </c>
      <c r="E201">
        <v>9.41</v>
      </c>
    </row>
    <row r="202" spans="1:5" x14ac:dyDescent="0.25">
      <c r="A202" s="1">
        <v>46016</v>
      </c>
      <c r="B202" t="s">
        <v>40</v>
      </c>
      <c r="D202">
        <v>0</v>
      </c>
      <c r="E202">
        <v>9.41</v>
      </c>
    </row>
  </sheetData>
  <mergeCells count="2">
    <mergeCell ref="G2:H2"/>
    <mergeCell ref="J2:K2"/>
  </mergeCells>
  <conditionalFormatting sqref="D3:D183 D185:D188 D191:D1048576">
    <cfRule type="cellIs" dxfId="1" priority="1" operator="greaterThan">
      <formula>0</formula>
    </cfRule>
  </conditionalFormatting>
  <conditionalFormatting sqref="E3:E1048576"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Metro Bank</vt:lpstr>
      <vt:lpstr>Paypal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Bosmans</dc:creator>
  <cp:lastModifiedBy>David Bosmans</cp:lastModifiedBy>
  <dcterms:created xsi:type="dcterms:W3CDTF">2025-12-11T17:58:47Z</dcterms:created>
  <dcterms:modified xsi:type="dcterms:W3CDTF">2026-01-03T12:58:17Z</dcterms:modified>
</cp:coreProperties>
</file>